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ref1">'Fuentes de Costos del Proyecto'!$B$4</definedName>
    <definedName localSheetId="0" name="_ftn1">'Fuentes de Costos del Proyecto'!$B$58</definedName>
  </definedNames>
  <calcPr/>
  <extLst>
    <ext uri="GoogleSheetsCustomDataVersion2">
      <go:sheetsCustomData xmlns:go="http://customooxmlschemas.google.com/" r:id="rId9" roundtripDataChecksum="SJa/+JoYEQEUkD4h9wWqjJp/FRqgH05118Ib3QdZPz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5">
      <text>
        <t xml:space="preserve">======
ID#AAABrQcZ_zU
.    (2025-09-17 23:17:59)
Lista de supuestos para costos, según corresponda</t>
      </text>
    </comment>
  </commentList>
  <extLst>
    <ext uri="GoogleSheetsCustomDataVersion2">
      <go:sheetsCustomData xmlns:go="http://customooxmlschemas.google.com/" r:id="rId1" roundtripDataSignature="AMtx7mh6Z/PS+rxXN6J8fBRAre3VbsMJ+Q=="/>
    </ext>
  </extLst>
</comments>
</file>

<file path=xl/sharedStrings.xml><?xml version="1.0" encoding="utf-8"?>
<sst xmlns="http://schemas.openxmlformats.org/spreadsheetml/2006/main" count="273" uniqueCount="183">
  <si>
    <t>Fuentes de Costo del Proyecto</t>
  </si>
  <si>
    <t xml:space="preserve">Nombre del Proyecto: </t>
  </si>
  <si>
    <t>Tutor Virtual de Lectura Crítica</t>
  </si>
  <si>
    <t>Gerente del Proyecto: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</si>
  <si>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</si>
  <si>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</si>
  <si>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</si>
  <si>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</si>
  <si>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</si>
  <si>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</si>
  <si>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</si>
  <si>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</si>
  <si>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</si>
  <si>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</si>
  <si>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</si>
  <si>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</si>
  <si>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>Requisitos y Visión</t>
  </si>
  <si>
    <t>Arquitectura del Desarrollo del Sistema (MERN)</t>
  </si>
  <si>
    <t xml:space="preserve">Desarrollar el preliminar de las Especificaciones de Diseño </t>
  </si>
  <si>
    <t>Desarrollar las Especificaciones Detalladas del Diseño</t>
  </si>
  <si>
    <t>Desarrollar el Plan de Pruebas de Aceptación</t>
  </si>
  <si>
    <t>Subtotal</t>
  </si>
  <si>
    <t xml:space="preserve">Desarrollo del Proyecto </t>
  </si>
  <si>
    <t>Desarrollar Componentes y Módulos</t>
  </si>
  <si>
    <t>Backend APIs CRUD</t>
  </si>
  <si>
    <t>Frontend UI base + routing</t>
  </si>
  <si>
    <t xml:space="preserve">Desarrollar el Paquete de Pruebas de Aceptación </t>
  </si>
  <si>
    <t>Ejecución de Pruebas Unitarias / Integración</t>
  </si>
  <si>
    <t>IA: Generación de preguntas (NLP)</t>
  </si>
  <si>
    <t>IA: Clasificación de sesgos/falacias</t>
  </si>
  <si>
    <t>Automatización n8n (flujos clave)</t>
  </si>
  <si>
    <t>Docker &amp; compose</t>
  </si>
  <si>
    <t>Curación de dataset y evaluación IA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</si>
  <si>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</si>
  <si>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</si>
  <si>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</si>
  <si>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</si>
  <si>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</si>
  <si>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</si>
  <si>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Documentación técnica y manual</t>
  </si>
  <si>
    <t>Monitoreo y backups básicos</t>
  </si>
  <si>
    <t>Demo y presentación</t>
  </si>
  <si>
    <t>Gerencia del Proyecto</t>
  </si>
  <si>
    <t>Reuniones/Reportes del Progreso con el Cliente</t>
  </si>
  <si>
    <t xml:space="preserve">Reuniones/Reportes Internas de Estatus del Proyecto </t>
  </si>
  <si>
    <t>Reuniones con sponsor/stakeholders</t>
  </si>
  <si>
    <t>Planificación y seguimiento</t>
  </si>
  <si>
    <t>Gestión de riesgos y calidad</t>
  </si>
  <si>
    <t xml:space="preserve">Aseguramiento de la Calidad </t>
  </si>
  <si>
    <t>Gestión Global del Proyecto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</si>
  <si>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</si>
  <si>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</si>
  <si>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</si>
  <si>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</si>
  <si>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</si>
  <si>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</si>
  <si>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</si>
  <si>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</si>
  <si>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</si>
  <si>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</si>
  <si>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</si>
  <si>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</si>
  <si>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</si>
  <si>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</si>
  <si>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Kick-off y Acta de Proyecto (PM)</t>
  </si>
  <si>
    <t>Mes 1</t>
  </si>
  <si>
    <t>Reunión de arranque, definición de autoridades, setup de herramientas</t>
  </si>
  <si>
    <t>Planificación</t>
  </si>
  <si>
    <t>Taller de alcance, user personas</t>
  </si>
  <si>
    <t>Arquitectura MERN</t>
  </si>
  <si>
    <t>Definición de capas FE/BE/DB, estándares</t>
  </si>
  <si>
    <t>Especificaciones preliminares</t>
  </si>
  <si>
    <t>Bocetos, criterios de aceptación</t>
  </si>
  <si>
    <t>Gestión y seguimiento – Planificación (PM)</t>
  </si>
  <si>
    <t>Plan de iteraciones, cronograma, matriz de riesgos</t>
  </si>
  <si>
    <t>Planificación 2</t>
  </si>
  <si>
    <t>Especificaciones detalladas</t>
  </si>
  <si>
    <t>Historias y criterios de done completos</t>
  </si>
  <si>
    <t>Plan de Pruebas de Aceptación</t>
  </si>
  <si>
    <t>Estructura UAT, checklist</t>
  </si>
  <si>
    <t>Gestión y seguimiento – Planificación 2 (PM)</t>
  </si>
  <si>
    <t>Refinamiento de backlog, plan de despliegue</t>
  </si>
  <si>
    <t>Desarrollo</t>
  </si>
  <si>
    <t>Servicios base, modelos, controladores</t>
  </si>
  <si>
    <t>Endpoints, validaciones</t>
  </si>
  <si>
    <t>Layout, rutas, estado</t>
  </si>
  <si>
    <t>Paquete de Pruebas de Aceptación</t>
  </si>
  <si>
    <t>Mes 2</t>
  </si>
  <si>
    <t>Scripts y datos para UAT</t>
  </si>
  <si>
    <t>Pruebas unitarias / integración</t>
  </si>
  <si>
    <t>Jest + integración ligera</t>
  </si>
  <si>
    <t>IA: Generación de preguntas</t>
  </si>
  <si>
    <t>Integración NLP (HF/API)</t>
  </si>
  <si>
    <t>Baseline + endpoint</t>
  </si>
  <si>
    <t>Asignación → lectura → evaluación → notificación</t>
  </si>
  <si>
    <t>Contenerización local</t>
  </si>
  <si>
    <t>Dataset, métricas</t>
  </si>
  <si>
    <t>Gestión y seguimiento – Desarrollo (PM)</t>
  </si>
  <si>
    <t>Mes 1-2</t>
  </si>
  <si>
    <t>Daily, seguimiento, control de cambios</t>
  </si>
  <si>
    <t>Pruebas &amp; Entrega</t>
  </si>
  <si>
    <t>Instalar Sistema</t>
  </si>
  <si>
    <t>Deploy staging/prod</t>
  </si>
  <si>
    <t>Entrenar clientes/usuarios</t>
  </si>
  <si>
    <t>Capacitación básica</t>
  </si>
  <si>
    <t>Pruebas de Aceptación del Desempeño</t>
  </si>
  <si>
    <t>UAT</t>
  </si>
  <si>
    <t>Revisión de Desempeño Post Proyecto</t>
  </si>
  <si>
    <t>Lecciones aprendidas, KPIs</t>
  </si>
  <si>
    <t>Garantía de Soporte</t>
  </si>
  <si>
    <t>Correcciones menores</t>
  </si>
  <si>
    <t>README, manuales</t>
  </si>
  <si>
    <t>Logs/alertas mínimos</t>
  </si>
  <si>
    <t>Video y presentación</t>
  </si>
  <si>
    <t>Gestión y seguimiento – Pruebas &amp; Entrega (PM)</t>
  </si>
  <si>
    <t>Cierre, aceptación, acta</t>
  </si>
  <si>
    <t xml:space="preserve">    Subtotal</t>
  </si>
  <si>
    <t>TOTAL PROYECTO</t>
  </si>
  <si>
    <t>Costos por Sprint</t>
  </si>
  <si>
    <t>Sprint 1</t>
  </si>
  <si>
    <t>Requisitos, visión y diseño técnico</t>
  </si>
  <si>
    <t>10 sep - 8 oct</t>
  </si>
  <si>
    <t>Alcance, arquitectura MERN, especificaciones y plan UAT</t>
  </si>
  <si>
    <t>Backend: modelos + APIs CRUD</t>
  </si>
  <si>
    <t>Endpoints, validaciones, persistencia</t>
  </si>
  <si>
    <t>Componentes y módulos base (BE/FE)</t>
  </si>
  <si>
    <t>Servicios base y controladores</t>
  </si>
  <si>
    <t>Frontend: UI base + routing</t>
  </si>
  <si>
    <t>Layout, rutas, estado inicial</t>
  </si>
  <si>
    <t>IA (NLP): generación de preguntas (MVP)</t>
  </si>
  <si>
    <t>Integración con modelo/API y primer pipeline</t>
  </si>
  <si>
    <t>Dataset inicial y evaluación IA</t>
  </si>
  <si>
    <t>Curación de textos y métricas base</t>
  </si>
  <si>
    <t>Gestión del sprint (PM/QA)</t>
  </si>
  <si>
    <t>Planificación, dailies, riesgos y calidad</t>
  </si>
  <si>
    <t>Sprint 2</t>
  </si>
  <si>
    <t>Paquete de pruebas de aceptación (scripts/datos)</t>
  </si>
  <si>
    <t>9 oct - 4 nov</t>
  </si>
  <si>
    <t>Preparación de UAT</t>
  </si>
  <si>
    <t>Pruebas unitarias e integración (Jest)</t>
  </si>
  <si>
    <t>Cobertura base y tests de integración</t>
  </si>
  <si>
    <t>IA: clasificación de sesgos/falacias (baseline)</t>
  </si>
  <si>
    <t>Endpoint y reglas de clasificación</t>
  </si>
  <si>
    <t>Seguimiento, revisiones y control de cambios</t>
  </si>
  <si>
    <t>Sprint 3</t>
  </si>
  <si>
    <t>5 nov - 2 dic</t>
  </si>
  <si>
    <t>Contenerización y orquestación local</t>
  </si>
  <si>
    <t>Instalación / despliegue</t>
  </si>
  <si>
    <t>Staging y producción</t>
  </si>
  <si>
    <t>Entrenamiento de usuarios</t>
  </si>
  <si>
    <t>Pruebas de aceptación del desempeño (UAT)</t>
  </si>
  <si>
    <t>Ejecución de pruebas de aceptación</t>
  </si>
  <si>
    <t>Revisión de desempeño postproyecto</t>
  </si>
  <si>
    <t>KPIs y lecciones aprendidas</t>
  </si>
  <si>
    <t>Garantía de soporte</t>
  </si>
  <si>
    <t>README, manuales de usuario</t>
  </si>
  <si>
    <t>Logs/respaldos mínimos</t>
  </si>
  <si>
    <t>Demo y presentación final</t>
  </si>
  <si>
    <t>Cierre, aceptación y calidad</t>
  </si>
  <si>
    <t>Sprint 4</t>
  </si>
  <si>
    <t>Sprint 5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</si>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</sst>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_);\(&quot;$&quot;#,##0\)"/>
    <numFmt numFmtId="165" formatCode="0_);\(0\)"/>
    <numFmt numFmtId="166" formatCode="d.m"/>
    <numFmt numFmtId="167" formatCode="m/d/yyyy"/>
    <numFmt numFmtId="168" formatCode="_(&quot;$&quot;* #,##0_);_(&quot;$&quot;* \(#,##0\);_(&quot;$&quot;* &quot;-&quot;_);_(@_)"/>
  </numFmts>
  <fonts count="21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8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8" fillId="0" fontId="4" numFmtId="0" xfId="0" applyBorder="1" applyFont="1"/>
    <xf borderId="9" fillId="0" fontId="6" numFmtId="0" xfId="0" applyAlignment="1" applyBorder="1" applyFont="1">
      <alignment horizontal="left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5" numFmtId="0" xfId="0" applyAlignment="1" applyBorder="1" applyFont="1">
      <alignment horizontal="center" shrinkToFit="0" vertical="top" wrapText="0"/>
    </xf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Border="1" applyFont="1"/>
    <xf borderId="18" fillId="0" fontId="4" numFmtId="0" xfId="0" applyBorder="1" applyFont="1"/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 shrinkToFit="0" vertical="bottom" wrapText="0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9" fillId="3" fontId="2" numFmtId="49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shrinkToFit="0" vertical="center" wrapText="0"/>
    </xf>
    <xf borderId="24" fillId="5" fontId="2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readingOrder="0" shrinkToFit="0" vertical="center" wrapText="1"/>
    </xf>
    <xf borderId="5" fillId="0" fontId="1" numFmtId="37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shrinkToFit="0" vertical="center" wrapText="1"/>
    </xf>
    <xf borderId="5" fillId="6" fontId="9" numFmtId="164" xfId="0" applyAlignment="1" applyBorder="1" applyFill="1" applyFont="1" applyNumberFormat="1">
      <alignment horizontal="center" shrinkToFit="0" vertical="center" wrapText="1"/>
    </xf>
    <xf borderId="27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shrinkToFit="0" vertical="center" wrapText="1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9" numFmtId="164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24" fillId="3" fontId="1" numFmtId="166" xfId="0" applyAlignment="1" applyBorder="1" applyFont="1" applyNumberFormat="1">
      <alignment horizontal="left" readingOrder="0" shrinkToFit="0" vertical="center" wrapText="1"/>
    </xf>
    <xf borderId="5" fillId="7" fontId="2" numFmtId="165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165" xfId="0" applyAlignment="1" applyBorder="1" applyFont="1" applyNumberForma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9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9" fillId="0" fontId="10" numFmtId="164" xfId="0" applyAlignment="1" applyBorder="1" applyFont="1" applyNumberFormat="1">
      <alignment horizontal="center" shrinkToFit="0" vertical="center" wrapText="1"/>
    </xf>
    <xf borderId="5" fillId="7" fontId="1" numFmtId="0" xfId="0" applyAlignment="1" applyBorder="1" applyFont="1">
      <alignment horizontal="left" shrinkToFit="0" vertical="bottom" wrapText="0"/>
    </xf>
    <xf borderId="5" fillId="7" fontId="2" numFmtId="165" xfId="0" applyAlignment="1" applyBorder="1" applyFont="1" applyNumberFormat="1">
      <alignment horizontal="center" shrinkToFit="0" vertical="bottom" wrapText="0"/>
    </xf>
    <xf borderId="5" fillId="7" fontId="9" numFmtId="164" xfId="0" applyAlignment="1" applyBorder="1" applyFont="1" applyNumberFormat="1">
      <alignment horizontal="center" shrinkToFit="0" vertical="bottom" wrapText="0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shrinkToFit="0" vertical="center" wrapText="1"/>
    </xf>
    <xf borderId="5" fillId="4" fontId="1" numFmtId="49" xfId="0" applyAlignment="1" applyBorder="1" applyFont="1" applyNumberFormat="1">
      <alignment horizontal="left" shrinkToFit="0" vertical="center" wrapText="1"/>
    </xf>
    <xf borderId="5" fillId="4" fontId="1" numFmtId="165" xfId="0" applyAlignment="1" applyBorder="1" applyFont="1" applyNumberFormat="1">
      <alignment horizontal="center" shrinkToFit="0" vertical="center" wrapText="1"/>
    </xf>
    <xf borderId="5" fillId="4" fontId="10" numFmtId="164" xfId="0" applyAlignment="1" applyBorder="1" applyFont="1" applyNumberFormat="1">
      <alignment horizontal="center" shrinkToFit="0" vertical="center" wrapText="1"/>
    </xf>
    <xf borderId="31" fillId="4" fontId="1" numFmtId="49" xfId="0" applyAlignment="1" applyBorder="1" applyFont="1" applyNumberFormat="1">
      <alignment shrinkToFit="0" vertical="center" wrapText="1"/>
    </xf>
    <xf borderId="16" fillId="8" fontId="2" numFmtId="0" xfId="0" applyAlignment="1" applyBorder="1" applyFill="1" applyFont="1">
      <alignment horizontal="right" shrinkToFit="0" vertical="center" wrapText="1"/>
    </xf>
    <xf borderId="32" fillId="0" fontId="4" numFmtId="0" xfId="0" applyBorder="1" applyFont="1"/>
    <xf borderId="5" fillId="8" fontId="2" numFmtId="165" xfId="0" applyAlignment="1" applyBorder="1" applyFont="1" applyNumberFormat="1">
      <alignment horizontal="center" shrinkToFit="0" vertical="center" wrapText="1"/>
    </xf>
    <xf borderId="5" fillId="8" fontId="9" numFmtId="164" xfId="0" applyAlignment="1" applyBorder="1" applyFont="1" applyNumberFormat="1">
      <alignment horizontal="center" shrinkToFit="0" vertical="center" wrapText="1"/>
    </xf>
    <xf borderId="16" fillId="3" fontId="2" numFmtId="0" xfId="0" applyAlignment="1" applyBorder="1" applyFont="1">
      <alignment horizontal="right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5" fillId="6" fontId="9" numFmtId="164" xfId="0" applyAlignment="1" applyBorder="1" applyFont="1" applyNumberFormat="1">
      <alignment horizontal="center" readingOrder="0" shrinkToFit="0" vertical="center" wrapText="1"/>
    </xf>
    <xf borderId="16" fillId="8" fontId="7" numFmtId="0" xfId="0" applyAlignment="1" applyBorder="1" applyFont="1">
      <alignment horizontal="right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0" fillId="0" fontId="11" numFmtId="0" xfId="0" applyAlignment="1" applyFont="1">
      <alignment horizontal="left" shrinkToFit="0" vertical="bottom" wrapText="0"/>
    </xf>
    <xf borderId="27" fillId="0" fontId="1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3" fillId="0" fontId="4" numFmtId="0" xfId="0" applyBorder="1" applyFont="1"/>
    <xf borderId="34" fillId="9" fontId="6" numFmtId="0" xfId="0" applyAlignment="1" applyBorder="1" applyFill="1" applyFont="1">
      <alignment horizontal="left" shrinkToFit="0" vertical="bottom" wrapText="0"/>
    </xf>
    <xf borderId="35" fillId="0" fontId="4" numFmtId="0" xfId="0" applyBorder="1" applyFont="1"/>
    <xf borderId="36" fillId="2" fontId="6" numFmtId="0" xfId="0" applyAlignment="1" applyBorder="1" applyFont="1">
      <alignment horizontal="center" shrinkToFit="0" vertical="top" wrapText="0"/>
    </xf>
    <xf borderId="37" fillId="0" fontId="4" numFmtId="0" xfId="0" applyBorder="1" applyFont="1"/>
    <xf borderId="19" fillId="0" fontId="8" numFmtId="0" xfId="0" applyAlignment="1" applyBorder="1" applyFont="1">
      <alignment horizontal="left" shrinkToFit="0" vertical="bottom" wrapText="0"/>
    </xf>
    <xf borderId="38" fillId="0" fontId="8" numFmtId="0" xfId="0" applyAlignment="1" applyBorder="1" applyFont="1">
      <alignment horizontal="left" shrinkToFit="0" vertical="bottom" wrapText="0"/>
    </xf>
    <xf borderId="20" fillId="0" fontId="8" numFmtId="0" xfId="0" applyAlignment="1" applyBorder="1" applyFont="1">
      <alignment horizontal="left" shrinkToFit="0" vertical="bottom" wrapText="0"/>
    </xf>
    <xf borderId="5" fillId="2" fontId="12" numFmtId="0" xfId="0" applyAlignment="1" applyBorder="1" applyFont="1">
      <alignment shrinkToFit="0" vertical="center" wrapText="1"/>
    </xf>
    <xf borderId="5" fillId="2" fontId="1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3" numFmtId="15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13" numFmtId="164" xfId="0" applyAlignment="1" applyBorder="1" applyFont="1" applyNumberFormat="1">
      <alignment horizontal="center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13" numFmtId="167" xfId="0" applyAlignment="1" applyBorder="1" applyFont="1" applyNumberFormat="1">
      <alignment horizontal="center" shrinkToFit="0" vertical="center" wrapText="1"/>
    </xf>
    <xf borderId="5" fillId="0" fontId="13" numFmtId="164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shrinkToFit="0" vertical="center" wrapText="1"/>
    </xf>
    <xf borderId="5" fillId="7" fontId="7" numFmtId="0" xfId="0" applyAlignment="1" applyBorder="1" applyFont="1">
      <alignment horizontal="right" shrinkToFit="0" vertical="center" wrapText="1"/>
    </xf>
    <xf borderId="5" fillId="7" fontId="14" numFmtId="167" xfId="0" applyAlignment="1" applyBorder="1" applyFont="1" applyNumberFormat="1">
      <alignment horizontal="center" shrinkToFit="0" vertical="center" wrapText="1"/>
    </xf>
    <xf borderId="5" fillId="9" fontId="14" numFmtId="168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readingOrder="0" shrinkToFit="0" vertical="center" wrapText="1"/>
    </xf>
    <xf borderId="5" fillId="3" fontId="13" numFmtId="167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right" shrinkToFit="0" vertical="center" wrapText="1"/>
    </xf>
    <xf borderId="5" fillId="3" fontId="14" numFmtId="167" xfId="0" applyAlignment="1" applyBorder="1" applyFont="1" applyNumberFormat="1">
      <alignment horizontal="center" shrinkToFit="0" vertical="center" wrapText="1"/>
    </xf>
    <xf borderId="5" fillId="10" fontId="14" numFmtId="168" xfId="0" applyAlignment="1" applyBorder="1" applyFill="1" applyFont="1" applyNumberFormat="1">
      <alignment horizontal="center" shrinkToFit="0" vertical="center" wrapText="1"/>
    </xf>
    <xf borderId="39" fillId="2" fontId="3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0" fontId="4" numFmtId="0" xfId="0" applyBorder="1" applyFont="1"/>
    <xf borderId="0" fillId="0" fontId="15" numFmtId="0" xfId="0" applyAlignment="1" applyFont="1">
      <alignment horizontal="left" shrinkToFit="0" vertical="bottom" wrapText="1"/>
    </xf>
    <xf borderId="0" fillId="0" fontId="16" numFmtId="0" xfId="0" applyAlignment="1" applyFont="1">
      <alignment horizontal="left" shrinkToFit="0" vertical="bottom" wrapText="0"/>
    </xf>
    <xf borderId="0" fillId="0" fontId="17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18" numFmtId="0" xfId="0" applyAlignment="1" applyFont="1">
      <alignment horizontal="left" shrinkToFit="0" vertical="bottom" wrapText="0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16" fillId="2" fontId="3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42" fillId="0" fontId="1" numFmtId="1" xfId="0" applyAlignment="1" applyBorder="1" applyFont="1" applyNumberFormat="1">
      <alignment shrinkToFit="0" vertical="bottom" wrapText="0"/>
    </xf>
    <xf borderId="43" fillId="0" fontId="1" numFmtId="164" xfId="0" applyAlignment="1" applyBorder="1" applyFont="1" applyNumberFormat="1">
      <alignment readingOrder="0" shrinkToFit="0" vertical="bottom" wrapText="0"/>
    </xf>
    <xf borderId="43" fillId="7" fontId="1" numFmtId="164" xfId="0" applyAlignment="1" applyBorder="1" applyFont="1" applyNumberFormat="1">
      <alignment shrinkToFit="0" vertical="bottom" wrapText="0"/>
    </xf>
    <xf borderId="44" fillId="7" fontId="1" numFmtId="164" xfId="0" applyAlignment="1" applyBorder="1" applyFont="1" applyNumberFormat="1">
      <alignment shrinkToFit="0" vertical="bottom" wrapText="0"/>
    </xf>
    <xf borderId="43" fillId="0" fontId="1" numFmtId="164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64" xfId="0" applyAlignment="1" applyBorder="1" applyFont="1" applyNumberFormat="1">
      <alignment shrinkToFit="0" vertical="bottom" wrapText="0"/>
    </xf>
    <xf borderId="46" fillId="7" fontId="1" numFmtId="164" xfId="0" applyAlignment="1" applyBorder="1" applyFont="1" applyNumberFormat="1">
      <alignment shrinkToFit="0" vertical="bottom" wrapText="0"/>
    </xf>
    <xf borderId="47" fillId="7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Datos'!$D$11:$D$14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Datos'!$F$11:$F$14</c:f>
              <c:numCache/>
            </c:numRef>
          </c:val>
          <c:smooth val="0"/>
        </c:ser>
        <c:axId val="828190858"/>
        <c:axId val="174022079"/>
      </c:lineChart>
      <c:catAx>
        <c:axId val="828190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22079"/>
      </c:catAx>
      <c:valAx>
        <c:axId val="174022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190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127995323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7" t="s">
        <v>1</v>
      </c>
      <c r="C3" s="8" t="s">
        <v>2</v>
      </c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7" t="s">
        <v>3</v>
      </c>
      <c r="C4" s="12"/>
      <c r="D4" s="13"/>
      <c r="E4" s="14"/>
      <c r="F4" s="14"/>
      <c r="G4" s="14"/>
      <c r="H4" s="14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6"/>
      <c r="C5" s="17"/>
      <c r="D5" s="17"/>
      <c r="E5" s="17"/>
      <c r="F5" s="17"/>
      <c r="G5" s="17"/>
      <c r="H5" s="17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19" t="s">
        <v>4</v>
      </c>
      <c r="C6" s="20"/>
      <c r="D6" s="20"/>
      <c r="E6" s="20"/>
      <c r="F6" s="20"/>
      <c r="G6" s="20"/>
      <c r="H6" s="20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2" t="s">
        <v>5</v>
      </c>
      <c r="C7" s="20"/>
      <c r="D7" s="20"/>
      <c r="E7" s="20"/>
      <c r="F7" s="20"/>
      <c r="G7" s="20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2" t="s">
        <v>6</v>
      </c>
      <c r="C8" s="20"/>
      <c r="D8" s="20"/>
      <c r="E8" s="20"/>
      <c r="F8" s="20"/>
      <c r="G8" s="20"/>
      <c r="H8" s="20"/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3" t="s">
        <v>7</v>
      </c>
      <c r="C9" s="20"/>
      <c r="D9" s="20"/>
      <c r="E9" s="20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4" t="s">
        <v>8</v>
      </c>
      <c r="C10" s="25"/>
      <c r="D10" s="26" t="s">
        <v>9</v>
      </c>
      <c r="E10" s="26" t="s">
        <v>10</v>
      </c>
      <c r="F10" s="26" t="s">
        <v>11</v>
      </c>
      <c r="G10" s="26" t="s">
        <v>12</v>
      </c>
      <c r="H10" s="26" t="s">
        <v>13</v>
      </c>
      <c r="I10" s="26" t="s">
        <v>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7"/>
      <c r="C11" s="28"/>
      <c r="D11" s="29"/>
      <c r="E11" s="29"/>
      <c r="F11" s="29"/>
      <c r="G11" s="29"/>
      <c r="H11" s="29"/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0"/>
      <c r="B12" s="31">
        <v>1.0</v>
      </c>
      <c r="C12" s="32" t="s">
        <v>15</v>
      </c>
      <c r="D12" s="33"/>
      <c r="E12" s="33"/>
      <c r="F12" s="33"/>
      <c r="G12" s="33"/>
      <c r="H12" s="33"/>
      <c r="I12" s="3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0"/>
      <c r="B13" s="35">
        <v>1.1</v>
      </c>
      <c r="C13" s="36" t="s">
        <v>16</v>
      </c>
      <c r="D13" s="37">
        <v>7.0</v>
      </c>
      <c r="E13" s="38">
        <v>4.0</v>
      </c>
      <c r="F13" s="39">
        <v>0.0</v>
      </c>
      <c r="G13" s="39">
        <v>0.0</v>
      </c>
      <c r="H13" s="39">
        <v>0.0</v>
      </c>
      <c r="I13" s="40">
        <f t="shared" ref="I13:I17" si="1">(D13*E13)+F13+G13+H13</f>
        <v>28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>
        <v>1.2</v>
      </c>
      <c r="C14" s="36" t="s">
        <v>17</v>
      </c>
      <c r="D14" s="37">
        <v>12.0</v>
      </c>
      <c r="E14" s="38">
        <v>5.0</v>
      </c>
      <c r="F14" s="39">
        <v>0.0</v>
      </c>
      <c r="G14" s="39">
        <v>0.0</v>
      </c>
      <c r="H14" s="39">
        <v>0.0</v>
      </c>
      <c r="I14" s="40">
        <f t="shared" si="1"/>
        <v>60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0"/>
      <c r="B15" s="35">
        <v>1.3</v>
      </c>
      <c r="C15" s="41" t="s">
        <v>18</v>
      </c>
      <c r="D15" s="37">
        <v>15.0</v>
      </c>
      <c r="E15" s="38">
        <v>4.0</v>
      </c>
      <c r="F15" s="39">
        <v>0.0</v>
      </c>
      <c r="G15" s="39">
        <v>0.0</v>
      </c>
      <c r="H15" s="39">
        <v>0.0</v>
      </c>
      <c r="I15" s="40">
        <f t="shared" si="1"/>
        <v>60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>
        <v>1.4</v>
      </c>
      <c r="C16" s="42" t="s">
        <v>19</v>
      </c>
      <c r="D16" s="37">
        <v>15.0</v>
      </c>
      <c r="E16" s="38">
        <v>4.0</v>
      </c>
      <c r="F16" s="39">
        <v>0.0</v>
      </c>
      <c r="G16" s="39">
        <v>0.0</v>
      </c>
      <c r="H16" s="39">
        <v>0.0</v>
      </c>
      <c r="I16" s="40">
        <f t="shared" si="1"/>
        <v>60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0"/>
      <c r="B17" s="35">
        <v>1.5</v>
      </c>
      <c r="C17" s="42" t="s">
        <v>20</v>
      </c>
      <c r="D17" s="37">
        <v>15.0</v>
      </c>
      <c r="E17" s="38">
        <v>4.0</v>
      </c>
      <c r="F17" s="39">
        <v>0.0</v>
      </c>
      <c r="G17" s="39">
        <v>0.0</v>
      </c>
      <c r="H17" s="39">
        <v>0.0</v>
      </c>
      <c r="I17" s="40">
        <f t="shared" si="1"/>
        <v>60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43"/>
      <c r="C18" s="44" t="s">
        <v>21</v>
      </c>
      <c r="D18" s="45">
        <f>SUM(D13:D17)</f>
        <v>64</v>
      </c>
      <c r="E18" s="46"/>
      <c r="F18" s="46">
        <f t="shared" ref="F18:I18" si="2">SUM(F13:F17)</f>
        <v>0</v>
      </c>
      <c r="G18" s="46">
        <f t="shared" si="2"/>
        <v>0</v>
      </c>
      <c r="H18" s="46">
        <f t="shared" si="2"/>
        <v>0</v>
      </c>
      <c r="I18" s="46">
        <f t="shared" si="2"/>
        <v>268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9.5" customHeight="1">
      <c r="A19" s="30"/>
      <c r="B19" s="31">
        <v>2.0</v>
      </c>
      <c r="C19" s="47" t="s">
        <v>22</v>
      </c>
      <c r="D19" s="48"/>
      <c r="E19" s="49"/>
      <c r="F19" s="49"/>
      <c r="G19" s="49"/>
      <c r="H19" s="49"/>
      <c r="I19" s="5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9.5" customHeight="1">
      <c r="A20" s="30"/>
      <c r="B20" s="35">
        <v>2.1</v>
      </c>
      <c r="C20" s="36" t="s">
        <v>23</v>
      </c>
      <c r="D20" s="51">
        <v>40.0</v>
      </c>
      <c r="E20" s="38">
        <v>12.0</v>
      </c>
      <c r="F20" s="39">
        <v>0.0</v>
      </c>
      <c r="G20" s="39">
        <v>0.0</v>
      </c>
      <c r="H20" s="39">
        <v>0.0</v>
      </c>
      <c r="I20" s="40">
        <f t="shared" ref="I20:I29" si="3">(D20*E20)+F20+G20+H20</f>
        <v>480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9.5" customHeight="1">
      <c r="A21" s="30"/>
      <c r="B21" s="35">
        <v>2.2</v>
      </c>
      <c r="C21" s="36" t="s">
        <v>24</v>
      </c>
      <c r="D21" s="51">
        <v>35.0</v>
      </c>
      <c r="E21" s="38">
        <v>12.0</v>
      </c>
      <c r="F21" s="39">
        <v>0.0</v>
      </c>
      <c r="G21" s="39">
        <v>0.0</v>
      </c>
      <c r="H21" s="39">
        <v>0.0</v>
      </c>
      <c r="I21" s="40">
        <f t="shared" si="3"/>
        <v>420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9.5" customHeight="1">
      <c r="A22" s="30"/>
      <c r="B22" s="35">
        <v>2.3</v>
      </c>
      <c r="C22" s="36" t="s">
        <v>25</v>
      </c>
      <c r="D22" s="51">
        <v>30.0</v>
      </c>
      <c r="E22" s="38">
        <v>12.0</v>
      </c>
      <c r="F22" s="39">
        <v>0.0</v>
      </c>
      <c r="G22" s="39">
        <v>0.0</v>
      </c>
      <c r="H22" s="39">
        <v>0.0</v>
      </c>
      <c r="I22" s="40">
        <f t="shared" si="3"/>
        <v>360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0"/>
      <c r="B23" s="35">
        <v>2.4</v>
      </c>
      <c r="C23" s="42" t="s">
        <v>26</v>
      </c>
      <c r="D23" s="51">
        <v>15.0</v>
      </c>
      <c r="E23" s="38">
        <v>12.0</v>
      </c>
      <c r="F23" s="39">
        <v>0.0</v>
      </c>
      <c r="G23" s="39">
        <v>0.0</v>
      </c>
      <c r="H23" s="39">
        <v>0.0</v>
      </c>
      <c r="I23" s="40">
        <f t="shared" si="3"/>
        <v>180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30"/>
      <c r="B24" s="35">
        <v>2.5</v>
      </c>
      <c r="C24" s="42" t="s">
        <v>27</v>
      </c>
      <c r="D24" s="51">
        <v>15.0</v>
      </c>
      <c r="E24" s="38">
        <v>10.0</v>
      </c>
      <c r="F24" s="39">
        <v>0.0</v>
      </c>
      <c r="G24" s="39">
        <v>0.0</v>
      </c>
      <c r="H24" s="39">
        <v>0.0</v>
      </c>
      <c r="I24" s="40">
        <f t="shared" si="3"/>
        <v>150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9.5" customHeight="1">
      <c r="A25" s="30"/>
      <c r="B25" s="35">
        <v>2.6</v>
      </c>
      <c r="C25" s="36" t="s">
        <v>28</v>
      </c>
      <c r="D25" s="51">
        <v>10.0</v>
      </c>
      <c r="E25" s="38">
        <v>8.0</v>
      </c>
      <c r="F25" s="39">
        <v>0.0</v>
      </c>
      <c r="G25" s="39">
        <v>0.0</v>
      </c>
      <c r="H25" s="39">
        <v>0.0</v>
      </c>
      <c r="I25" s="40">
        <f t="shared" si="3"/>
        <v>80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9.5" customHeight="1">
      <c r="A26" s="30"/>
      <c r="B26" s="35">
        <v>2.7</v>
      </c>
      <c r="C26" s="36" t="s">
        <v>29</v>
      </c>
      <c r="D26" s="51">
        <v>10.0</v>
      </c>
      <c r="E26" s="38">
        <v>8.0</v>
      </c>
      <c r="F26" s="39">
        <v>0.0</v>
      </c>
      <c r="G26" s="39">
        <v>0.0</v>
      </c>
      <c r="H26" s="39">
        <v>0.0</v>
      </c>
      <c r="I26" s="40">
        <f t="shared" si="3"/>
        <v>80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9.5" customHeight="1">
      <c r="A27" s="30"/>
      <c r="B27" s="35">
        <v>2.8</v>
      </c>
      <c r="C27" s="36" t="s">
        <v>30</v>
      </c>
      <c r="D27" s="51">
        <v>20.0</v>
      </c>
      <c r="E27" s="38">
        <v>10.0</v>
      </c>
      <c r="F27" s="39">
        <v>0.0</v>
      </c>
      <c r="G27" s="39">
        <v>0.0</v>
      </c>
      <c r="H27" s="39">
        <v>0.0</v>
      </c>
      <c r="I27" s="40">
        <f t="shared" si="3"/>
        <v>200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9.5" customHeight="1">
      <c r="A28" s="30"/>
      <c r="B28" s="35">
        <v>2.9</v>
      </c>
      <c r="C28" s="36" t="s">
        <v>31</v>
      </c>
      <c r="D28" s="51">
        <v>12.0</v>
      </c>
      <c r="E28" s="38">
        <v>8.0</v>
      </c>
      <c r="F28" s="39">
        <v>0.0</v>
      </c>
      <c r="G28" s="39">
        <v>0.0</v>
      </c>
      <c r="H28" s="39">
        <v>0.0</v>
      </c>
      <c r="I28" s="40">
        <f t="shared" si="3"/>
        <v>96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9.5" customHeight="1">
      <c r="A29" s="30"/>
      <c r="B29" s="52">
        <v>45932.0</v>
      </c>
      <c r="C29" s="36" t="s">
        <v>32</v>
      </c>
      <c r="D29" s="51">
        <v>12.0</v>
      </c>
      <c r="E29" s="38">
        <v>10.0</v>
      </c>
      <c r="F29" s="39">
        <v>0.0</v>
      </c>
      <c r="G29" s="39">
        <v>0.0</v>
      </c>
      <c r="H29" s="39">
        <v>0.0</v>
      </c>
      <c r="I29" s="40">
        <f t="shared" si="3"/>
        <v>120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9.5" customHeight="1">
      <c r="A30" s="30"/>
      <c r="B30" s="43"/>
      <c r="C30" s="44" t="s">
        <v>21</v>
      </c>
      <c r="D30" s="53">
        <f>SUM(D20:D29)</f>
        <v>199</v>
      </c>
      <c r="E30" s="46"/>
      <c r="F30" s="46">
        <f t="shared" ref="F30:I30" si="4">SUM(F20:F29)</f>
        <v>0</v>
      </c>
      <c r="G30" s="46">
        <f t="shared" si="4"/>
        <v>0</v>
      </c>
      <c r="H30" s="46">
        <f t="shared" si="4"/>
        <v>0</v>
      </c>
      <c r="I30" s="46">
        <f t="shared" si="4"/>
        <v>2166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9.5" customHeight="1">
      <c r="A31" s="30"/>
      <c r="B31" s="54">
        <v>3.0</v>
      </c>
      <c r="C31" s="47" t="s">
        <v>33</v>
      </c>
      <c r="D31" s="55"/>
      <c r="E31" s="56"/>
      <c r="F31" s="56"/>
      <c r="G31" s="56"/>
      <c r="H31" s="56"/>
      <c r="I31" s="57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9.5" customHeight="1">
      <c r="A32" s="30"/>
      <c r="B32" s="35">
        <v>3.1</v>
      </c>
      <c r="C32" s="58" t="s">
        <v>34</v>
      </c>
      <c r="D32" s="51">
        <v>8.0</v>
      </c>
      <c r="E32" s="38">
        <v>8.0</v>
      </c>
      <c r="F32" s="39">
        <v>0.0</v>
      </c>
      <c r="G32" s="39">
        <v>0.0</v>
      </c>
      <c r="H32" s="39">
        <v>0.0</v>
      </c>
      <c r="I32" s="40">
        <f t="shared" ref="I32:I39" si="5">(D32*E32)+F32+G32+H32</f>
        <v>64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9.5" customHeight="1">
      <c r="A33" s="30"/>
      <c r="B33" s="35">
        <v>3.2</v>
      </c>
      <c r="C33" s="42" t="s">
        <v>35</v>
      </c>
      <c r="D33" s="51">
        <v>20.0</v>
      </c>
      <c r="E33" s="38">
        <v>7.0</v>
      </c>
      <c r="F33" s="39">
        <v>0.0</v>
      </c>
      <c r="G33" s="39">
        <v>0.0</v>
      </c>
      <c r="H33" s="39">
        <v>0.0</v>
      </c>
      <c r="I33" s="40">
        <f t="shared" si="5"/>
        <v>140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9.5" customHeight="1">
      <c r="A34" s="30"/>
      <c r="B34" s="35">
        <v>3.3</v>
      </c>
      <c r="C34" s="42" t="s">
        <v>36</v>
      </c>
      <c r="D34" s="51">
        <v>24.0</v>
      </c>
      <c r="E34" s="38">
        <v>7.0</v>
      </c>
      <c r="F34" s="39">
        <v>0.0</v>
      </c>
      <c r="G34" s="39">
        <v>0.0</v>
      </c>
      <c r="H34" s="39">
        <v>0.0</v>
      </c>
      <c r="I34" s="40">
        <f t="shared" si="5"/>
        <v>168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9.5" customHeight="1">
      <c r="A35" s="30"/>
      <c r="B35" s="35">
        <v>3.4</v>
      </c>
      <c r="C35" s="42" t="s">
        <v>37</v>
      </c>
      <c r="D35" s="51">
        <v>24.0</v>
      </c>
      <c r="E35" s="38">
        <v>7.0</v>
      </c>
      <c r="F35" s="39">
        <v>0.0</v>
      </c>
      <c r="G35" s="39">
        <v>0.0</v>
      </c>
      <c r="H35" s="39">
        <v>0.0</v>
      </c>
      <c r="I35" s="40">
        <f t="shared" si="5"/>
        <v>168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9.5" customHeight="1">
      <c r="A36" s="30"/>
      <c r="B36" s="35">
        <v>3.5</v>
      </c>
      <c r="C36" s="42" t="s">
        <v>38</v>
      </c>
      <c r="D36" s="51">
        <v>20.0</v>
      </c>
      <c r="E36" s="38">
        <v>7.0</v>
      </c>
      <c r="F36" s="39">
        <v>0.0</v>
      </c>
      <c r="G36" s="39">
        <v>0.0</v>
      </c>
      <c r="H36" s="39">
        <v>0.0</v>
      </c>
      <c r="I36" s="40">
        <f t="shared" si="5"/>
        <v>140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9.5" customHeight="1">
      <c r="A37" s="30"/>
      <c r="B37" s="59">
        <v>3.6</v>
      </c>
      <c r="C37" s="60" t="s">
        <v>39</v>
      </c>
      <c r="D37" s="51">
        <v>20.0</v>
      </c>
      <c r="E37" s="38">
        <v>7.0</v>
      </c>
      <c r="F37" s="61">
        <v>0.0</v>
      </c>
      <c r="G37" s="61">
        <v>0.0</v>
      </c>
      <c r="H37" s="61">
        <v>0.0</v>
      </c>
      <c r="I37" s="40">
        <f t="shared" si="5"/>
        <v>140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9.5" customHeight="1">
      <c r="A38" s="30"/>
      <c r="B38" s="35">
        <v>3.7</v>
      </c>
      <c r="C38" s="60" t="s">
        <v>40</v>
      </c>
      <c r="D38" s="51">
        <v>4.0</v>
      </c>
      <c r="E38" s="38">
        <v>8.0</v>
      </c>
      <c r="F38" s="39">
        <v>0.0</v>
      </c>
      <c r="G38" s="39">
        <v>0.0</v>
      </c>
      <c r="H38" s="39">
        <v>0.0</v>
      </c>
      <c r="I38" s="40">
        <f t="shared" si="5"/>
        <v>32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9.5" customHeight="1">
      <c r="A39" s="30"/>
      <c r="B39" s="59">
        <v>3.8</v>
      </c>
      <c r="C39" s="60" t="s">
        <v>41</v>
      </c>
      <c r="D39" s="51">
        <v>10.0</v>
      </c>
      <c r="E39" s="38">
        <v>8.0</v>
      </c>
      <c r="F39" s="39">
        <v>0.0</v>
      </c>
      <c r="G39" s="39">
        <v>0.0</v>
      </c>
      <c r="H39" s="39">
        <v>0.0</v>
      </c>
      <c r="I39" s="40">
        <f t="shared" si="5"/>
        <v>80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9.5" customHeight="1">
      <c r="A40" s="1"/>
      <c r="B40" s="62"/>
      <c r="C40" s="44" t="s">
        <v>21</v>
      </c>
      <c r="D40" s="63">
        <f>SUM(D32:D37)</f>
        <v>116</v>
      </c>
      <c r="E40" s="64"/>
      <c r="F40" s="64">
        <f t="shared" ref="F40:I40" si="6">SUM(F32:F39)</f>
        <v>0</v>
      </c>
      <c r="G40" s="64">
        <f t="shared" si="6"/>
        <v>0</v>
      </c>
      <c r="H40" s="64">
        <f t="shared" si="6"/>
        <v>0</v>
      </c>
      <c r="I40" s="64">
        <f t="shared" si="6"/>
        <v>932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30"/>
      <c r="B41" s="54">
        <v>9.0</v>
      </c>
      <c r="C41" s="47" t="s">
        <v>42</v>
      </c>
      <c r="D41" s="48"/>
      <c r="E41" s="49"/>
      <c r="F41" s="49"/>
      <c r="G41" s="49"/>
      <c r="H41" s="49"/>
      <c r="I41" s="5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9.5" customHeight="1">
      <c r="A42" s="30"/>
      <c r="B42" s="35">
        <v>9.1</v>
      </c>
      <c r="C42" s="42" t="s">
        <v>43</v>
      </c>
      <c r="D42" s="65">
        <v>12.0</v>
      </c>
      <c r="E42" s="66">
        <v>10.0</v>
      </c>
      <c r="F42" s="67">
        <v>0.0</v>
      </c>
      <c r="G42" s="67">
        <v>0.0</v>
      </c>
      <c r="H42" s="67">
        <v>0.0</v>
      </c>
      <c r="I42" s="40">
        <f t="shared" ref="I42:I48" si="7">(D42*E42)+F42+G42+H42</f>
        <v>120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9.5" customHeight="1">
      <c r="A43" s="30"/>
      <c r="B43" s="35">
        <v>9.2</v>
      </c>
      <c r="C43" s="42" t="s">
        <v>44</v>
      </c>
      <c r="D43" s="51">
        <v>12.0</v>
      </c>
      <c r="E43" s="38">
        <v>10.0</v>
      </c>
      <c r="F43" s="39">
        <v>0.0</v>
      </c>
      <c r="G43" s="39">
        <v>0.0</v>
      </c>
      <c r="H43" s="39">
        <v>0.0</v>
      </c>
      <c r="I43" s="40">
        <f t="shared" si="7"/>
        <v>120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9.5" customHeight="1">
      <c r="A44" s="30"/>
      <c r="B44" s="35">
        <v>9.3</v>
      </c>
      <c r="C44" s="36" t="s">
        <v>45</v>
      </c>
      <c r="D44" s="51">
        <v>18.0</v>
      </c>
      <c r="E44" s="38">
        <v>10.0</v>
      </c>
      <c r="F44" s="39">
        <v>0.0</v>
      </c>
      <c r="G44" s="39">
        <v>0.0</v>
      </c>
      <c r="H44" s="39">
        <v>0.0</v>
      </c>
      <c r="I44" s="40">
        <f t="shared" si="7"/>
        <v>180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9.5" customHeight="1">
      <c r="A45" s="30"/>
      <c r="B45" s="35">
        <v>9.4</v>
      </c>
      <c r="C45" s="36" t="s">
        <v>46</v>
      </c>
      <c r="D45" s="51">
        <v>40.0</v>
      </c>
      <c r="E45" s="38">
        <v>10.0</v>
      </c>
      <c r="F45" s="39">
        <v>0.0</v>
      </c>
      <c r="G45" s="39">
        <v>0.0</v>
      </c>
      <c r="H45" s="39">
        <v>0.0</v>
      </c>
      <c r="I45" s="40">
        <f t="shared" si="7"/>
        <v>400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9.5" customHeight="1">
      <c r="A46" s="30"/>
      <c r="B46" s="35">
        <v>9.5</v>
      </c>
      <c r="C46" s="36" t="s">
        <v>47</v>
      </c>
      <c r="D46" s="51">
        <v>14.0</v>
      </c>
      <c r="E46" s="38">
        <v>10.0</v>
      </c>
      <c r="F46" s="39">
        <v>0.0</v>
      </c>
      <c r="G46" s="39">
        <v>0.0</v>
      </c>
      <c r="H46" s="39">
        <v>0.0</v>
      </c>
      <c r="I46" s="40">
        <f t="shared" si="7"/>
        <v>140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9.5" customHeight="1">
      <c r="A47" s="30"/>
      <c r="B47" s="35">
        <v>9.6</v>
      </c>
      <c r="C47" s="42" t="s">
        <v>48</v>
      </c>
      <c r="D47" s="51">
        <v>12.0</v>
      </c>
      <c r="E47" s="38">
        <v>10.0</v>
      </c>
      <c r="F47" s="39">
        <v>0.0</v>
      </c>
      <c r="G47" s="39">
        <v>0.0</v>
      </c>
      <c r="H47" s="39">
        <v>0.0</v>
      </c>
      <c r="I47" s="40">
        <f t="shared" si="7"/>
        <v>120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9.5" customHeight="1">
      <c r="A48" s="30"/>
      <c r="B48" s="35">
        <v>9.7</v>
      </c>
      <c r="C48" s="42" t="s">
        <v>49</v>
      </c>
      <c r="D48" s="51">
        <v>14.0</v>
      </c>
      <c r="E48" s="38">
        <v>10.0</v>
      </c>
      <c r="F48" s="39">
        <v>0.0</v>
      </c>
      <c r="G48" s="39">
        <v>0.0</v>
      </c>
      <c r="H48" s="39">
        <v>0.0</v>
      </c>
      <c r="I48" s="40">
        <f t="shared" si="7"/>
        <v>140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9.5" customHeight="1">
      <c r="A49" s="30"/>
      <c r="B49" s="43"/>
      <c r="C49" s="44" t="s">
        <v>21</v>
      </c>
      <c r="D49" s="53">
        <f>SUM(D42:D48)</f>
        <v>122</v>
      </c>
      <c r="E49" s="46"/>
      <c r="F49" s="46">
        <f t="shared" ref="F49:I49" si="8">SUM(F42:F48)</f>
        <v>0</v>
      </c>
      <c r="G49" s="46">
        <f t="shared" si="8"/>
        <v>0</v>
      </c>
      <c r="H49" s="46">
        <f t="shared" si="8"/>
        <v>0</v>
      </c>
      <c r="I49" s="46">
        <f t="shared" si="8"/>
        <v>1220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9.5" customHeight="1">
      <c r="A50" s="30"/>
      <c r="B50" s="31" t="s">
        <v>50</v>
      </c>
      <c r="C50" s="68" t="s">
        <v>51</v>
      </c>
      <c r="D50" s="69">
        <v>0.0</v>
      </c>
      <c r="E50" s="70">
        <v>0.0</v>
      </c>
      <c r="F50" s="70">
        <v>0.0</v>
      </c>
      <c r="G50" s="70">
        <v>0.0</v>
      </c>
      <c r="H50" s="70">
        <v>0.0</v>
      </c>
      <c r="I50" s="40">
        <f t="shared" ref="I50:I51" si="9">(D50*E50)+F50+G50+H50</f>
        <v>0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9.5" customHeight="1">
      <c r="A51" s="30"/>
      <c r="B51" s="31" t="s">
        <v>52</v>
      </c>
      <c r="C51" s="71" t="s">
        <v>51</v>
      </c>
      <c r="D51" s="69">
        <v>0.0</v>
      </c>
      <c r="E51" s="70">
        <v>0.0</v>
      </c>
      <c r="F51" s="70">
        <v>0.0</v>
      </c>
      <c r="G51" s="70">
        <v>0.0</v>
      </c>
      <c r="H51" s="70">
        <v>0.0</v>
      </c>
      <c r="I51" s="40">
        <f t="shared" si="9"/>
        <v>0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9.5" customHeight="1">
      <c r="A52" s="30"/>
      <c r="B52" s="72" t="s">
        <v>53</v>
      </c>
      <c r="C52" s="73"/>
      <c r="D52" s="74">
        <f>SUM(D18,D30,D40,D49,D50,D51)</f>
        <v>501</v>
      </c>
      <c r="E52" s="75"/>
      <c r="F52" s="75">
        <f t="shared" ref="F52:I52" si="10">SUM(F18,F30,F40,F49,F50,F51)</f>
        <v>0</v>
      </c>
      <c r="G52" s="75">
        <f t="shared" si="10"/>
        <v>0</v>
      </c>
      <c r="H52" s="75">
        <f t="shared" si="10"/>
        <v>0</v>
      </c>
      <c r="I52" s="75">
        <f t="shared" si="10"/>
        <v>4586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9.5" customHeight="1">
      <c r="A53" s="30"/>
      <c r="B53" s="76" t="s">
        <v>54</v>
      </c>
      <c r="C53" s="73"/>
      <c r="D53" s="77">
        <v>0.0</v>
      </c>
      <c r="E53" s="39">
        <v>0.0</v>
      </c>
      <c r="F53" s="39">
        <v>0.0</v>
      </c>
      <c r="G53" s="39">
        <v>0.0</v>
      </c>
      <c r="H53" s="39">
        <v>0.0</v>
      </c>
      <c r="I53" s="78">
        <v>500.0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9.5" customHeight="1">
      <c r="A54" s="30"/>
      <c r="B54" s="79" t="s">
        <v>55</v>
      </c>
      <c r="C54" s="73"/>
      <c r="D54" s="74">
        <f>SUM(D52,D53)</f>
        <v>501</v>
      </c>
      <c r="E54" s="75"/>
      <c r="F54" s="75">
        <f t="shared" ref="F54:H54" si="11">SUM(F52,F53)</f>
        <v>0</v>
      </c>
      <c r="G54" s="75">
        <f t="shared" si="11"/>
        <v>0</v>
      </c>
      <c r="H54" s="75">
        <f t="shared" si="11"/>
        <v>0</v>
      </c>
      <c r="I54" s="75">
        <f>SUM(I52:I53)</f>
        <v>5086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39.75" customHeight="1">
      <c r="A55" s="1"/>
      <c r="B55" s="80" t="s">
        <v>56</v>
      </c>
      <c r="C55" s="81"/>
      <c r="D55" s="20"/>
      <c r="E55" s="20"/>
      <c r="F55" s="20"/>
      <c r="G55" s="20"/>
      <c r="H55" s="20"/>
      <c r="I55" s="2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8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2"/>
      <c r="C1001" s="1"/>
      <c r="D1001" s="1"/>
      <c r="E1001" s="1"/>
      <c r="F1001" s="1"/>
      <c r="G1001" s="1"/>
      <c r="H1001" s="1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2"/>
      <c r="C1002" s="1"/>
      <c r="D1002" s="1"/>
      <c r="E1002" s="1"/>
      <c r="F1002" s="1"/>
      <c r="G1002" s="1"/>
      <c r="H1002" s="1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2"/>
      <c r="C1003" s="1"/>
      <c r="D1003" s="1"/>
      <c r="E1003" s="1"/>
      <c r="F1003" s="1"/>
      <c r="G1003" s="1"/>
      <c r="H1003" s="1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2"/>
      <c r="C1004" s="1"/>
      <c r="D1004" s="1"/>
      <c r="E1004" s="1"/>
      <c r="F1004" s="1"/>
      <c r="G1004" s="1"/>
      <c r="H1004" s="1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2"/>
      <c r="C1005" s="1"/>
      <c r="D1005" s="1"/>
      <c r="E1005" s="1"/>
      <c r="F1005" s="1"/>
      <c r="G1005" s="1"/>
      <c r="H1005" s="1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2"/>
      <c r="C1006" s="1"/>
      <c r="D1006" s="1"/>
      <c r="E1006" s="1"/>
      <c r="F1006" s="1"/>
      <c r="G1006" s="1"/>
      <c r="H1006" s="1"/>
      <c r="I1006" s="3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2"/>
      <c r="C1007" s="1"/>
      <c r="D1007" s="1"/>
      <c r="E1007" s="1"/>
      <c r="F1007" s="1"/>
      <c r="G1007" s="1"/>
      <c r="H1007" s="1"/>
      <c r="I1007" s="3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52:C52"/>
    <mergeCell ref="B53:C53"/>
    <mergeCell ref="B54:C54"/>
    <mergeCell ref="C55:I55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68.75"/>
    <col customWidth="1" min="5" max="24" width="9.13"/>
    <col customWidth="1" min="25" max="26" width="10.0"/>
  </cols>
  <sheetData>
    <row r="1" ht="12.75" customHeight="1">
      <c r="A1" s="83"/>
      <c r="B1" s="84"/>
      <c r="C1" s="84"/>
      <c r="D1" s="84"/>
      <c r="E1" s="85"/>
      <c r="F1" s="85"/>
      <c r="G1" s="85"/>
      <c r="H1" s="8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57</v>
      </c>
      <c r="B2" s="5"/>
      <c r="C2" s="5"/>
      <c r="D2" s="8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7" t="str">
        <f>'Fuentes de Costos del Proyecto'!C3</f>
        <v>Tutor Virtual de Lectura Crítica</v>
      </c>
      <c r="C3" s="88"/>
      <c r="D3" s="8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7" t="str">
        <f>'Fuentes de Costos del Proyecto'!C4</f>
        <v/>
      </c>
      <c r="C4" s="88"/>
      <c r="D4" s="9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1" t="s">
        <v>58</v>
      </c>
      <c r="B6" s="92"/>
      <c r="C6" s="92"/>
      <c r="D6" s="9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1" t="s">
        <v>7</v>
      </c>
      <c r="B7" s="92"/>
      <c r="C7" s="92"/>
      <c r="D7" s="9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4" t="s">
        <v>59</v>
      </c>
      <c r="B8" s="95" t="s">
        <v>60</v>
      </c>
      <c r="C8" s="95" t="s">
        <v>61</v>
      </c>
      <c r="D8" s="95" t="s">
        <v>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6" t="s">
        <v>63</v>
      </c>
      <c r="B9" s="97"/>
      <c r="C9" s="98"/>
      <c r="D9" s="9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0" t="s">
        <v>64</v>
      </c>
      <c r="B10" s="101" t="s">
        <v>65</v>
      </c>
      <c r="C10" s="102">
        <v>122.0</v>
      </c>
      <c r="D10" s="103" t="s">
        <v>66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0"/>
      <c r="B11" s="101"/>
      <c r="C11" s="102">
        <v>0.0</v>
      </c>
      <c r="D11" s="10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0"/>
      <c r="B12" s="101"/>
      <c r="C12" s="102">
        <v>0.0</v>
      </c>
      <c r="D12" s="10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04"/>
      <c r="B13" s="105"/>
      <c r="C13" s="106">
        <v>0.0</v>
      </c>
      <c r="D13" s="10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4"/>
      <c r="B14" s="105"/>
      <c r="C14" s="106">
        <v>0.0</v>
      </c>
      <c r="D14" s="10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4"/>
      <c r="B15" s="105"/>
      <c r="C15" s="106">
        <v>0.0</v>
      </c>
      <c r="D15" s="10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8" t="s">
        <v>21</v>
      </c>
      <c r="B16" s="109"/>
      <c r="C16" s="110">
        <f>SUM(C10:C15)</f>
        <v>122</v>
      </c>
      <c r="D16" s="11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6" t="s">
        <v>67</v>
      </c>
      <c r="B17" s="112"/>
      <c r="C17" s="98"/>
      <c r="D17" s="9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13" t="s">
        <v>16</v>
      </c>
      <c r="B18" s="101" t="s">
        <v>65</v>
      </c>
      <c r="C18" s="102">
        <v>28.0</v>
      </c>
      <c r="D18" s="103" t="s">
        <v>68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00" t="s">
        <v>69</v>
      </c>
      <c r="B19" s="101" t="s">
        <v>65</v>
      </c>
      <c r="C19" s="102">
        <v>60.0</v>
      </c>
      <c r="D19" s="103" t="s">
        <v>70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00" t="s">
        <v>71</v>
      </c>
      <c r="B20" s="101" t="s">
        <v>65</v>
      </c>
      <c r="C20" s="102">
        <v>60.0</v>
      </c>
      <c r="D20" s="103" t="s">
        <v>72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0" t="s">
        <v>73</v>
      </c>
      <c r="B21" s="101" t="s">
        <v>65</v>
      </c>
      <c r="C21" s="102">
        <v>160.0</v>
      </c>
      <c r="D21" s="103" t="s">
        <v>74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4"/>
      <c r="B22" s="105"/>
      <c r="C22" s="106">
        <v>0.0</v>
      </c>
      <c r="D22" s="10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14"/>
      <c r="B23" s="105"/>
      <c r="C23" s="106">
        <v>0.0</v>
      </c>
      <c r="D23" s="10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8" t="s">
        <v>21</v>
      </c>
      <c r="B24" s="109"/>
      <c r="C24" s="110">
        <f>SUM(C18:C23)</f>
        <v>308</v>
      </c>
      <c r="D24" s="9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6" t="s">
        <v>75</v>
      </c>
      <c r="B25" s="112"/>
      <c r="C25" s="98"/>
      <c r="D25" s="9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13" t="s">
        <v>76</v>
      </c>
      <c r="B26" s="101" t="s">
        <v>65</v>
      </c>
      <c r="C26" s="102">
        <v>60.0</v>
      </c>
      <c r="D26" s="103" t="s">
        <v>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00" t="s">
        <v>78</v>
      </c>
      <c r="B27" s="101" t="s">
        <v>65</v>
      </c>
      <c r="C27" s="102">
        <v>60.0</v>
      </c>
      <c r="D27" s="103" t="s">
        <v>79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00" t="s">
        <v>80</v>
      </c>
      <c r="B28" s="101" t="s">
        <v>65</v>
      </c>
      <c r="C28" s="102">
        <v>145.0</v>
      </c>
      <c r="D28" s="103" t="s">
        <v>81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04"/>
      <c r="B29" s="105"/>
      <c r="C29" s="106">
        <v>0.0</v>
      </c>
      <c r="D29" s="10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04"/>
      <c r="B30" s="105"/>
      <c r="C30" s="106">
        <v>0.0</v>
      </c>
      <c r="D30" s="10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14"/>
      <c r="B31" s="105"/>
      <c r="C31" s="106">
        <v>0.0</v>
      </c>
      <c r="D31" s="10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08" t="s">
        <v>21</v>
      </c>
      <c r="B32" s="109"/>
      <c r="C32" s="110">
        <f>SUM(C26:C31)</f>
        <v>265</v>
      </c>
      <c r="D32" s="9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6" t="s">
        <v>82</v>
      </c>
      <c r="B33" s="112"/>
      <c r="C33" s="98"/>
      <c r="D33" s="9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13" t="s">
        <v>23</v>
      </c>
      <c r="B34" s="101" t="s">
        <v>65</v>
      </c>
      <c r="C34" s="102">
        <v>480.0</v>
      </c>
      <c r="D34" s="103" t="s">
        <v>83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00" t="s">
        <v>24</v>
      </c>
      <c r="B35" s="101" t="s">
        <v>65</v>
      </c>
      <c r="C35" s="102">
        <v>420.0</v>
      </c>
      <c r="D35" s="103" t="s">
        <v>84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00" t="s">
        <v>25</v>
      </c>
      <c r="B36" s="101" t="s">
        <v>65</v>
      </c>
      <c r="C36" s="102">
        <v>360.0</v>
      </c>
      <c r="D36" s="103" t="s">
        <v>85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00" t="s">
        <v>86</v>
      </c>
      <c r="B37" s="101" t="s">
        <v>87</v>
      </c>
      <c r="C37" s="102">
        <v>180.0</v>
      </c>
      <c r="D37" s="103" t="s">
        <v>88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00" t="s">
        <v>89</v>
      </c>
      <c r="B38" s="101" t="s">
        <v>87</v>
      </c>
      <c r="C38" s="102">
        <v>150.0</v>
      </c>
      <c r="D38" s="103" t="s">
        <v>90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13" t="s">
        <v>91</v>
      </c>
      <c r="B39" s="101" t="s">
        <v>65</v>
      </c>
      <c r="C39" s="102">
        <v>80.0</v>
      </c>
      <c r="D39" s="103" t="s">
        <v>92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13" t="s">
        <v>29</v>
      </c>
      <c r="B40" s="101" t="s">
        <v>87</v>
      </c>
      <c r="C40" s="102">
        <v>80.0</v>
      </c>
      <c r="D40" s="103" t="s">
        <v>93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13" t="s">
        <v>30</v>
      </c>
      <c r="B41" s="101" t="s">
        <v>87</v>
      </c>
      <c r="C41" s="102">
        <v>200.0</v>
      </c>
      <c r="D41" s="103" t="s">
        <v>94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13" t="s">
        <v>31</v>
      </c>
      <c r="B42" s="101" t="s">
        <v>87</v>
      </c>
      <c r="C42" s="102">
        <v>96.0</v>
      </c>
      <c r="D42" s="103" t="s">
        <v>95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13" t="s">
        <v>32</v>
      </c>
      <c r="B43" s="101" t="s">
        <v>65</v>
      </c>
      <c r="C43" s="102">
        <v>120.0</v>
      </c>
      <c r="D43" s="103" t="s">
        <v>96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13" t="s">
        <v>97</v>
      </c>
      <c r="B44" s="101" t="s">
        <v>98</v>
      </c>
      <c r="C44" s="102">
        <v>610.0</v>
      </c>
      <c r="D44" s="103" t="s">
        <v>99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08" t="s">
        <v>21</v>
      </c>
      <c r="B45" s="109"/>
      <c r="C45" s="110">
        <f>SUM(C34:C44)</f>
        <v>2776</v>
      </c>
      <c r="D45" s="9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96" t="s">
        <v>100</v>
      </c>
      <c r="B46" s="112"/>
      <c r="C46" s="98"/>
      <c r="D46" s="9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13" t="s">
        <v>101</v>
      </c>
      <c r="B47" s="101" t="s">
        <v>87</v>
      </c>
      <c r="C47" s="102">
        <v>64.0</v>
      </c>
      <c r="D47" s="103" t="s">
        <v>102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13" t="s">
        <v>103</v>
      </c>
      <c r="B48" s="101" t="s">
        <v>87</v>
      </c>
      <c r="C48" s="102">
        <v>140.0</v>
      </c>
      <c r="D48" s="103" t="s">
        <v>104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13" t="s">
        <v>105</v>
      </c>
      <c r="B49" s="101" t="s">
        <v>87</v>
      </c>
      <c r="C49" s="102">
        <v>168.0</v>
      </c>
      <c r="D49" s="103" t="s">
        <v>106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13" t="s">
        <v>107</v>
      </c>
      <c r="B50" s="101" t="s">
        <v>87</v>
      </c>
      <c r="C50" s="102">
        <v>168.0</v>
      </c>
      <c r="D50" s="103" t="s">
        <v>108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13" t="s">
        <v>109</v>
      </c>
      <c r="B51" s="101" t="s">
        <v>87</v>
      </c>
      <c r="C51" s="102">
        <v>140.0</v>
      </c>
      <c r="D51" s="103" t="s">
        <v>110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13" t="s">
        <v>39</v>
      </c>
      <c r="B52" s="101" t="s">
        <v>87</v>
      </c>
      <c r="C52" s="102">
        <v>140.0</v>
      </c>
      <c r="D52" s="103" t="s">
        <v>111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13" t="s">
        <v>40</v>
      </c>
      <c r="B53" s="101" t="s">
        <v>87</v>
      </c>
      <c r="C53" s="102">
        <v>32.0</v>
      </c>
      <c r="D53" s="103" t="s">
        <v>112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13" t="s">
        <v>41</v>
      </c>
      <c r="B54" s="101" t="s">
        <v>87</v>
      </c>
      <c r="C54" s="102">
        <v>80.0</v>
      </c>
      <c r="D54" s="103" t="s">
        <v>113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13" t="s">
        <v>114</v>
      </c>
      <c r="B55" s="101" t="s">
        <v>87</v>
      </c>
      <c r="C55" s="102">
        <v>183.0</v>
      </c>
      <c r="D55" s="103" t="s">
        <v>115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108" t="s">
        <v>116</v>
      </c>
      <c r="B56" s="109"/>
      <c r="C56" s="110">
        <f>SUM(C47:C55)</f>
        <v>1115</v>
      </c>
      <c r="D56" s="10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115" t="s">
        <v>117</v>
      </c>
      <c r="B57" s="116"/>
      <c r="C57" s="117">
        <f>SUM(C16,C24,C32,C45,C56)</f>
        <v>4586</v>
      </c>
      <c r="D57" s="9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9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38"/>
    <col customWidth="1" min="2" max="2" width="13.63"/>
    <col customWidth="1" min="3" max="3" width="17.13"/>
    <col customWidth="1" min="4" max="4" width="54.5"/>
    <col customWidth="1" min="5" max="24" width="9.13"/>
    <col customWidth="1" min="25" max="26" width="10.0"/>
  </cols>
  <sheetData>
    <row r="1" ht="12.75" customHeight="1">
      <c r="A1" s="83"/>
      <c r="B1" s="84"/>
      <c r="C1" s="84"/>
      <c r="D1" s="84"/>
      <c r="E1" s="85"/>
      <c r="F1" s="85"/>
      <c r="G1" s="85"/>
      <c r="H1" s="8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118</v>
      </c>
      <c r="B2" s="5"/>
      <c r="C2" s="5"/>
      <c r="D2" s="8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7" t="str">
        <f>'Fuentes de Costos del Proyecto'!C3</f>
        <v>Tutor Virtual de Lectura Crítica</v>
      </c>
      <c r="C3" s="88"/>
      <c r="D3" s="8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7" t="str">
        <f>'Fuentes de Costos del Proyecto'!C4</f>
        <v/>
      </c>
      <c r="C4" s="88"/>
      <c r="D4" s="9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1" t="s">
        <v>58</v>
      </c>
      <c r="B6" s="92"/>
      <c r="C6" s="92"/>
      <c r="D6" s="9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1" t="s">
        <v>7</v>
      </c>
      <c r="B7" s="92"/>
      <c r="C7" s="92"/>
      <c r="D7" s="9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4" t="s">
        <v>59</v>
      </c>
      <c r="B8" s="95" t="s">
        <v>60</v>
      </c>
      <c r="C8" s="95" t="s">
        <v>61</v>
      </c>
      <c r="D8" s="95" t="s">
        <v>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6" t="s">
        <v>119</v>
      </c>
      <c r="B9" s="97"/>
      <c r="C9" s="98"/>
      <c r="D9" s="9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0" t="s">
        <v>120</v>
      </c>
      <c r="B10" s="101" t="s">
        <v>121</v>
      </c>
      <c r="C10" s="102">
        <v>268.0</v>
      </c>
      <c r="D10" s="103" t="s">
        <v>122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0" t="s">
        <v>123</v>
      </c>
      <c r="B11" s="101" t="s">
        <v>121</v>
      </c>
      <c r="C11" s="102">
        <v>420.0</v>
      </c>
      <c r="D11" s="103" t="s">
        <v>124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0" t="s">
        <v>125</v>
      </c>
      <c r="B12" s="101" t="s">
        <v>121</v>
      </c>
      <c r="C12" s="102">
        <v>480.0</v>
      </c>
      <c r="D12" s="103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00" t="s">
        <v>127</v>
      </c>
      <c r="B13" s="101" t="s">
        <v>121</v>
      </c>
      <c r="C13" s="102">
        <v>360.0</v>
      </c>
      <c r="D13" s="103" t="s">
        <v>128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0" t="s">
        <v>129</v>
      </c>
      <c r="B14" s="101" t="s">
        <v>121</v>
      </c>
      <c r="C14" s="102">
        <v>80.0</v>
      </c>
      <c r="D14" s="103" t="s">
        <v>130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0" t="s">
        <v>131</v>
      </c>
      <c r="B15" s="101" t="s">
        <v>121</v>
      </c>
      <c r="C15" s="102">
        <v>120.0</v>
      </c>
      <c r="D15" s="103" t="s">
        <v>132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00" t="s">
        <v>133</v>
      </c>
      <c r="B16" s="101" t="s">
        <v>121</v>
      </c>
      <c r="C16" s="102">
        <v>467.0</v>
      </c>
      <c r="D16" s="103" t="s">
        <v>134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08" t="s">
        <v>21</v>
      </c>
      <c r="B17" s="109"/>
      <c r="C17" s="110">
        <f>SUM(C10:C16)</f>
        <v>2195</v>
      </c>
      <c r="D17" s="9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96" t="s">
        <v>135</v>
      </c>
      <c r="B18" s="112"/>
      <c r="C18" s="98"/>
      <c r="D18" s="9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13" t="s">
        <v>136</v>
      </c>
      <c r="B19" s="101" t="s">
        <v>137</v>
      </c>
      <c r="C19" s="102">
        <v>180.0</v>
      </c>
      <c r="D19" s="103" t="s">
        <v>138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00" t="s">
        <v>139</v>
      </c>
      <c r="B20" s="101" t="s">
        <v>137</v>
      </c>
      <c r="C20" s="102">
        <v>150.0</v>
      </c>
      <c r="D20" s="103" t="s">
        <v>140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0" t="s">
        <v>141</v>
      </c>
      <c r="B21" s="101" t="s">
        <v>137</v>
      </c>
      <c r="C21" s="102">
        <v>80.0</v>
      </c>
      <c r="D21" s="103" t="s">
        <v>142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0" t="s">
        <v>133</v>
      </c>
      <c r="B22" s="101" t="s">
        <v>137</v>
      </c>
      <c r="C22" s="102">
        <v>407.0</v>
      </c>
      <c r="D22" s="103" t="s">
        <v>143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4"/>
      <c r="B23" s="105"/>
      <c r="C23" s="106">
        <v>0.0</v>
      </c>
      <c r="D23" s="10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14"/>
      <c r="B24" s="105"/>
      <c r="C24" s="106">
        <v>0.0</v>
      </c>
      <c r="D24" s="10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08" t="s">
        <v>21</v>
      </c>
      <c r="B25" s="109"/>
      <c r="C25" s="110">
        <f>SUM(C19:C24)</f>
        <v>817</v>
      </c>
      <c r="D25" s="9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96" t="s">
        <v>144</v>
      </c>
      <c r="B26" s="112"/>
      <c r="C26" s="98"/>
      <c r="D26" s="9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13" t="s">
        <v>30</v>
      </c>
      <c r="B27" s="101" t="s">
        <v>145</v>
      </c>
      <c r="C27" s="102">
        <v>200.0</v>
      </c>
      <c r="D27" s="103" t="s">
        <v>94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00" t="s">
        <v>31</v>
      </c>
      <c r="B28" s="101" t="s">
        <v>145</v>
      </c>
      <c r="C28" s="102">
        <v>96.0</v>
      </c>
      <c r="D28" s="103" t="s">
        <v>146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00" t="s">
        <v>147</v>
      </c>
      <c r="B29" s="101" t="s">
        <v>145</v>
      </c>
      <c r="C29" s="102">
        <v>64.0</v>
      </c>
      <c r="D29" s="103" t="s">
        <v>148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00" t="s">
        <v>149</v>
      </c>
      <c r="B30" s="101" t="s">
        <v>145</v>
      </c>
      <c r="C30" s="102">
        <v>140.0</v>
      </c>
      <c r="D30" s="103" t="s">
        <v>104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0" t="s">
        <v>150</v>
      </c>
      <c r="B31" s="101" t="s">
        <v>145</v>
      </c>
      <c r="C31" s="102">
        <v>168.0</v>
      </c>
      <c r="D31" s="103" t="s">
        <v>151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13" t="s">
        <v>152</v>
      </c>
      <c r="B32" s="101" t="s">
        <v>145</v>
      </c>
      <c r="C32" s="102">
        <v>168.0</v>
      </c>
      <c r="D32" s="103" t="s">
        <v>153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13" t="s">
        <v>154</v>
      </c>
      <c r="B33" s="101" t="s">
        <v>145</v>
      </c>
      <c r="C33" s="102">
        <v>140.0</v>
      </c>
      <c r="D33" s="103" t="s">
        <v>110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13" t="s">
        <v>39</v>
      </c>
      <c r="B34" s="101" t="s">
        <v>145</v>
      </c>
      <c r="C34" s="102">
        <v>140.0</v>
      </c>
      <c r="D34" s="103" t="s">
        <v>155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13" t="s">
        <v>40</v>
      </c>
      <c r="B35" s="101" t="s">
        <v>145</v>
      </c>
      <c r="C35" s="102">
        <v>32.0</v>
      </c>
      <c r="D35" s="103" t="s">
        <v>156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13" t="s">
        <v>157</v>
      </c>
      <c r="B36" s="101" t="s">
        <v>145</v>
      </c>
      <c r="C36" s="102">
        <v>80.0</v>
      </c>
      <c r="D36" s="103" t="s">
        <v>113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13" t="s">
        <v>133</v>
      </c>
      <c r="B37" s="101" t="s">
        <v>145</v>
      </c>
      <c r="C37" s="102">
        <v>346.0</v>
      </c>
      <c r="D37" s="103" t="s">
        <v>158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08" t="s">
        <v>21</v>
      </c>
      <c r="B38" s="109"/>
      <c r="C38" s="110">
        <f>SUM(C27:C37)</f>
        <v>1574</v>
      </c>
      <c r="D38" s="9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96" t="s">
        <v>159</v>
      </c>
      <c r="B39" s="112"/>
      <c r="C39" s="98"/>
      <c r="D39" s="9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14"/>
      <c r="B40" s="105"/>
      <c r="C40" s="106">
        <v>0.0</v>
      </c>
      <c r="D40" s="10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04"/>
      <c r="B41" s="105"/>
      <c r="C41" s="106">
        <v>0.0</v>
      </c>
      <c r="D41" s="10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04"/>
      <c r="B42" s="105"/>
      <c r="C42" s="106">
        <v>0.0</v>
      </c>
      <c r="D42" s="10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04"/>
      <c r="B43" s="105"/>
      <c r="C43" s="106">
        <v>0.0</v>
      </c>
      <c r="D43" s="10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04"/>
      <c r="B44" s="105"/>
      <c r="C44" s="106">
        <v>0.0</v>
      </c>
      <c r="D44" s="10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14"/>
      <c r="B45" s="105"/>
      <c r="C45" s="106">
        <v>0.0</v>
      </c>
      <c r="D45" s="10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108" t="s">
        <v>21</v>
      </c>
      <c r="B46" s="109"/>
      <c r="C46" s="110">
        <f>SUM(C40:C45)</f>
        <v>0</v>
      </c>
      <c r="D46" s="9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96" t="s">
        <v>160</v>
      </c>
      <c r="B47" s="112"/>
      <c r="C47" s="98"/>
      <c r="D47" s="9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14"/>
      <c r="B48" s="105"/>
      <c r="C48" s="106">
        <v>0.0</v>
      </c>
      <c r="D48" s="10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04"/>
      <c r="B49" s="105"/>
      <c r="C49" s="106">
        <v>0.0</v>
      </c>
      <c r="D49" s="10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04"/>
      <c r="B50" s="105"/>
      <c r="C50" s="106">
        <v>0.0</v>
      </c>
      <c r="D50" s="10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04"/>
      <c r="B51" s="105"/>
      <c r="C51" s="106">
        <v>0.0</v>
      </c>
      <c r="D51" s="10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04"/>
      <c r="B52" s="105"/>
      <c r="C52" s="106">
        <v>0.0</v>
      </c>
      <c r="D52" s="10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14"/>
      <c r="B53" s="105"/>
      <c r="C53" s="106">
        <v>0.0</v>
      </c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108" t="s">
        <v>116</v>
      </c>
      <c r="B54" s="109"/>
      <c r="C54" s="110">
        <f>SUM(C48:C53)</f>
        <v>0</v>
      </c>
      <c r="D54" s="9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115" t="s">
        <v>117</v>
      </c>
      <c r="B55" s="116"/>
      <c r="C55" s="117">
        <f>SUM(C17,C25,C38,C46,C54)</f>
        <v>4586</v>
      </c>
      <c r="D55" s="9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5"/>
    </row>
    <row r="2" ht="52.5" customHeight="1">
      <c r="A2" s="118" t="s">
        <v>161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ht="12.75" customHeight="1"/>
    <row r="4" ht="24.75" customHeight="1">
      <c r="A4" s="121" t="s">
        <v>162</v>
      </c>
    </row>
    <row r="5" ht="12.75" customHeight="1">
      <c r="A5" s="122" t="s">
        <v>163</v>
      </c>
    </row>
    <row r="6" ht="12.75" customHeight="1">
      <c r="A6" s="122" t="s">
        <v>164</v>
      </c>
    </row>
    <row r="7" ht="12.75" customHeight="1">
      <c r="A7" s="122" t="s">
        <v>165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ht="12.75" customHeight="1">
      <c r="A8" s="124" t="s">
        <v>166</v>
      </c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ht="12.75" customHeight="1">
      <c r="A9" s="122" t="s">
        <v>167</v>
      </c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ht="12.75" customHeight="1">
      <c r="A10" s="122" t="s">
        <v>168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ht="12.75" customHeight="1">
      <c r="A11" s="125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ht="15.75" customHeight="1">
      <c r="A12" s="126" t="s">
        <v>169</v>
      </c>
    </row>
    <row r="13" ht="12.75" customHeight="1"/>
    <row r="14" ht="12.75" customHeight="1"/>
    <row r="15" ht="12.75" customHeight="1">
      <c r="A15" s="127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28" t="s">
        <v>170</v>
      </c>
      <c r="C2" s="20"/>
      <c r="D2" s="20"/>
      <c r="E2" s="20"/>
      <c r="F2" s="21"/>
    </row>
    <row r="3" ht="26.25" customHeight="1">
      <c r="A3" s="1"/>
      <c r="B3" s="129" t="s">
        <v>171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0" t="s">
        <v>172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24" t="s">
        <v>173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24" t="s">
        <v>174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24" t="s">
        <v>175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4" t="s">
        <v>176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31"/>
      <c r="B10" s="132" t="s">
        <v>177</v>
      </c>
      <c r="C10" s="132" t="s">
        <v>178</v>
      </c>
      <c r="D10" s="132" t="s">
        <v>179</v>
      </c>
      <c r="E10" s="132" t="s">
        <v>180</v>
      </c>
      <c r="F10" s="132" t="s">
        <v>181</v>
      </c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ht="12.75" customHeight="1">
      <c r="B11" s="133">
        <v>1.0</v>
      </c>
      <c r="C11" s="134">
        <v>2195.0</v>
      </c>
      <c r="D11" s="135">
        <f>SUM(C11)</f>
        <v>2195</v>
      </c>
      <c r="E11" s="134">
        <v>100.0</v>
      </c>
      <c r="F11" s="136">
        <f>SUM(E11)</f>
        <v>100</v>
      </c>
    </row>
    <row r="12" ht="12.75" customHeight="1">
      <c r="B12" s="133">
        <v>2.0</v>
      </c>
      <c r="C12" s="134">
        <v>817.0</v>
      </c>
      <c r="D12" s="135">
        <f>SUM(C11:C12)</f>
        <v>3012</v>
      </c>
      <c r="E12" s="134">
        <v>50.0</v>
      </c>
      <c r="F12" s="136">
        <f>SUM(E11:E12)</f>
        <v>150</v>
      </c>
    </row>
    <row r="13" ht="12.75" customHeight="1">
      <c r="B13" s="133">
        <v>3.0</v>
      </c>
      <c r="C13" s="134">
        <v>1574.0</v>
      </c>
      <c r="D13" s="135">
        <f>SUM(C11:C13)</f>
        <v>4586</v>
      </c>
      <c r="E13" s="134">
        <v>30.0</v>
      </c>
      <c r="F13" s="136">
        <f>SUM(E11:E13)</f>
        <v>180</v>
      </c>
    </row>
    <row r="14" ht="12.75" customHeight="1">
      <c r="B14" s="133">
        <v>4.0</v>
      </c>
      <c r="C14" s="134">
        <v>0.0</v>
      </c>
      <c r="D14" s="135">
        <f>SUM(C11:C14)</f>
        <v>4586</v>
      </c>
      <c r="E14" s="137">
        <v>8.0</v>
      </c>
      <c r="F14" s="136">
        <f>SUM(E11:E14)</f>
        <v>188</v>
      </c>
    </row>
    <row r="15" ht="12.75" customHeight="1">
      <c r="B15" s="133">
        <v>5.0</v>
      </c>
      <c r="C15" s="137">
        <v>9.0</v>
      </c>
      <c r="D15" s="135">
        <f>SUM(C11:C15)</f>
        <v>4595</v>
      </c>
      <c r="E15" s="137">
        <v>12.0</v>
      </c>
      <c r="F15" s="136">
        <f>SUM(E11:E15)</f>
        <v>200</v>
      </c>
    </row>
    <row r="16" ht="12.75" customHeight="1">
      <c r="B16" s="133">
        <v>6.0</v>
      </c>
      <c r="C16" s="137">
        <v>11.0</v>
      </c>
      <c r="D16" s="135">
        <f>SUM(C11:C16)</f>
        <v>4606</v>
      </c>
      <c r="E16" s="137">
        <v>10.0</v>
      </c>
      <c r="F16" s="136">
        <f>SUM(E11:E16)</f>
        <v>210</v>
      </c>
    </row>
    <row r="17" ht="12.75" customHeight="1">
      <c r="B17" s="133">
        <v>7.0</v>
      </c>
      <c r="C17" s="137">
        <v>13.0</v>
      </c>
      <c r="D17" s="135">
        <f>SUM(C11:C17)</f>
        <v>4619</v>
      </c>
      <c r="E17" s="137">
        <v>15.0</v>
      </c>
      <c r="F17" s="136">
        <f>SUM(E11:E17)</f>
        <v>225</v>
      </c>
    </row>
    <row r="18" ht="12.75" customHeight="1">
      <c r="B18" s="133">
        <v>8.0</v>
      </c>
      <c r="C18" s="137">
        <v>15.0</v>
      </c>
      <c r="D18" s="135">
        <f>SUM(C11:C18)</f>
        <v>4634</v>
      </c>
      <c r="E18" s="137">
        <v>20.0</v>
      </c>
      <c r="F18" s="136">
        <f>SUM(E11:E18)</f>
        <v>245</v>
      </c>
    </row>
    <row r="19" ht="12.75" customHeight="1">
      <c r="B19" s="133">
        <v>9.0</v>
      </c>
      <c r="C19" s="137">
        <v>17.0</v>
      </c>
      <c r="D19" s="135">
        <f>SUM(C11:C19)</f>
        <v>4651</v>
      </c>
      <c r="E19" s="137">
        <v>14.0</v>
      </c>
      <c r="F19" s="136">
        <f>SUM(E11:E19)</f>
        <v>259</v>
      </c>
    </row>
    <row r="20" ht="12.75" customHeight="1">
      <c r="B20" s="133">
        <v>10.0</v>
      </c>
      <c r="C20" s="137">
        <v>19.0</v>
      </c>
      <c r="D20" s="135">
        <f>SUM(C11:C20)</f>
        <v>4670</v>
      </c>
      <c r="E20" s="137">
        <v>23.0</v>
      </c>
      <c r="F20" s="136">
        <f>SUM(E11:E20)</f>
        <v>282</v>
      </c>
    </row>
    <row r="21" ht="12.75" customHeight="1">
      <c r="B21" s="133">
        <v>11.0</v>
      </c>
      <c r="C21" s="137">
        <v>21.0</v>
      </c>
      <c r="D21" s="135">
        <f>SUM(C11:C21)</f>
        <v>4691</v>
      </c>
      <c r="E21" s="137">
        <v>26.0</v>
      </c>
      <c r="F21" s="136">
        <f>SUM(E11:E21)</f>
        <v>308</v>
      </c>
    </row>
    <row r="22" ht="12.75" customHeight="1">
      <c r="B22" s="133">
        <v>12.0</v>
      </c>
      <c r="C22" s="137">
        <v>23.0</v>
      </c>
      <c r="D22" s="135">
        <f>SUM(C11:C22)</f>
        <v>4714</v>
      </c>
      <c r="E22" s="137">
        <v>30.0</v>
      </c>
      <c r="F22" s="136">
        <f>SUM(E11:E22)</f>
        <v>338</v>
      </c>
    </row>
    <row r="23" ht="12.75" customHeight="1">
      <c r="B23" s="133">
        <v>13.0</v>
      </c>
      <c r="C23" s="137">
        <v>25.0</v>
      </c>
      <c r="D23" s="135">
        <f>SUM(C11:C23)</f>
        <v>4739</v>
      </c>
      <c r="E23" s="137">
        <v>17.0</v>
      </c>
      <c r="F23" s="136">
        <f>SUM(E11:E23)</f>
        <v>355</v>
      </c>
    </row>
    <row r="24" ht="12.75" customHeight="1">
      <c r="B24" s="133">
        <v>14.0</v>
      </c>
      <c r="C24" s="137">
        <v>23.0</v>
      </c>
      <c r="D24" s="135">
        <f>SUM(C11:C24)</f>
        <v>4762</v>
      </c>
      <c r="E24" s="137">
        <v>21.0</v>
      </c>
      <c r="F24" s="136">
        <f>SUM(E11:E24)</f>
        <v>376</v>
      </c>
    </row>
    <row r="25" ht="12.75" customHeight="1">
      <c r="B25" s="133">
        <v>15.0</v>
      </c>
      <c r="C25" s="137">
        <v>21.0</v>
      </c>
      <c r="D25" s="135">
        <f>SUM(C11:C25)</f>
        <v>4783</v>
      </c>
      <c r="E25" s="137">
        <v>10.0</v>
      </c>
      <c r="F25" s="136">
        <f>SUM(E11:E25)</f>
        <v>386</v>
      </c>
    </row>
    <row r="26" ht="12.75" customHeight="1">
      <c r="B26" s="133">
        <v>16.0</v>
      </c>
      <c r="C26" s="137">
        <v>19.0</v>
      </c>
      <c r="D26" s="135">
        <f>SUM(C11:C26)</f>
        <v>4802</v>
      </c>
      <c r="E26" s="137">
        <v>10.0</v>
      </c>
      <c r="F26" s="136">
        <f>SUM(E11:E26)</f>
        <v>396</v>
      </c>
    </row>
    <row r="27" ht="12.75" customHeight="1">
      <c r="B27" s="133">
        <v>17.0</v>
      </c>
      <c r="C27" s="137">
        <v>17.0</v>
      </c>
      <c r="D27" s="135">
        <f>SUM(C11:C27)</f>
        <v>4819</v>
      </c>
      <c r="E27" s="137">
        <v>12.0</v>
      </c>
      <c r="F27" s="136">
        <f>SUM(E11:E27)</f>
        <v>408</v>
      </c>
    </row>
    <row r="28" ht="12.75" customHeight="1">
      <c r="B28" s="133">
        <v>18.0</v>
      </c>
      <c r="C28" s="137">
        <v>15.0</v>
      </c>
      <c r="D28" s="135">
        <f>SUM(C11:C28)</f>
        <v>4834</v>
      </c>
      <c r="E28" s="137">
        <v>6.0</v>
      </c>
      <c r="F28" s="136">
        <f>SUM(E11:E28)</f>
        <v>414</v>
      </c>
    </row>
    <row r="29" ht="12.75" customHeight="1">
      <c r="B29" s="133">
        <v>19.0</v>
      </c>
      <c r="C29" s="137">
        <v>13.0</v>
      </c>
      <c r="D29" s="135">
        <f>SUM(C11:C29)</f>
        <v>4847</v>
      </c>
      <c r="E29" s="137">
        <v>27.0</v>
      </c>
      <c r="F29" s="136">
        <f>SUM(E11:E29)</f>
        <v>441</v>
      </c>
    </row>
    <row r="30" ht="12.75" customHeight="1">
      <c r="B30" s="133">
        <v>20.0</v>
      </c>
      <c r="C30" s="137">
        <v>11.0</v>
      </c>
      <c r="D30" s="135">
        <f>SUM(C11:C30)</f>
        <v>4858</v>
      </c>
      <c r="E30" s="137">
        <v>19.0</v>
      </c>
      <c r="F30" s="136">
        <f>SUM(E11:E30)</f>
        <v>460</v>
      </c>
    </row>
    <row r="31" ht="12.75" customHeight="1">
      <c r="B31" s="133">
        <v>21.0</v>
      </c>
      <c r="C31" s="137">
        <v>9.0</v>
      </c>
      <c r="D31" s="135">
        <f>SUM(C11:C31)</f>
        <v>4867</v>
      </c>
      <c r="E31" s="137">
        <v>6.0</v>
      </c>
      <c r="F31" s="136">
        <f>SUM(E11:E31)</f>
        <v>466</v>
      </c>
    </row>
    <row r="32" ht="12.75" customHeight="1">
      <c r="B32" s="133">
        <v>22.0</v>
      </c>
      <c r="C32" s="137">
        <v>7.0</v>
      </c>
      <c r="D32" s="135">
        <f>SUM(C11:C32)</f>
        <v>4874</v>
      </c>
      <c r="E32" s="137">
        <v>7.0</v>
      </c>
      <c r="F32" s="136">
        <f>SUM(E11:E32)</f>
        <v>473</v>
      </c>
    </row>
    <row r="33" ht="12.75" customHeight="1">
      <c r="B33" s="133">
        <v>23.0</v>
      </c>
      <c r="C33" s="137">
        <v>5.0</v>
      </c>
      <c r="D33" s="135">
        <f>SUM(C11:C33)</f>
        <v>4879</v>
      </c>
      <c r="E33" s="137">
        <v>2.0</v>
      </c>
      <c r="F33" s="136">
        <f>SUM(E11:E33)</f>
        <v>475</v>
      </c>
    </row>
    <row r="34" ht="12.75" customHeight="1">
      <c r="B34" s="133">
        <v>24.0</v>
      </c>
      <c r="C34" s="137">
        <v>3.0</v>
      </c>
      <c r="D34" s="135">
        <f>SUM(C11:C34)</f>
        <v>4882</v>
      </c>
      <c r="E34" s="137">
        <v>1.0</v>
      </c>
      <c r="F34" s="136">
        <f>SUM(E11:E34)</f>
        <v>476</v>
      </c>
    </row>
    <row r="35" ht="12.75" customHeight="1">
      <c r="B35" s="133"/>
      <c r="C35" s="137"/>
      <c r="D35" s="135"/>
      <c r="E35" s="137"/>
      <c r="F35" s="136"/>
    </row>
    <row r="36" ht="12.75" customHeight="1">
      <c r="B36" s="133"/>
      <c r="C36" s="137"/>
      <c r="D36" s="135"/>
      <c r="E36" s="137"/>
      <c r="F36" s="136"/>
    </row>
    <row r="37" ht="12.75" customHeight="1">
      <c r="B37" s="133"/>
      <c r="C37" s="137"/>
      <c r="D37" s="135"/>
      <c r="E37" s="137"/>
      <c r="F37" s="136"/>
    </row>
    <row r="38" ht="12.75" customHeight="1">
      <c r="B38" s="133"/>
      <c r="C38" s="137"/>
      <c r="D38" s="135"/>
      <c r="E38" s="137"/>
      <c r="F38" s="136"/>
    </row>
    <row r="39" ht="12.75" customHeight="1">
      <c r="B39" s="133"/>
      <c r="C39" s="137"/>
      <c r="D39" s="135"/>
      <c r="E39" s="137"/>
      <c r="F39" s="136"/>
    </row>
    <row r="40" ht="12.75" customHeight="1">
      <c r="B40" s="133"/>
      <c r="C40" s="137"/>
      <c r="D40" s="135"/>
      <c r="E40" s="137"/>
      <c r="F40" s="136"/>
    </row>
    <row r="41" ht="12.75" customHeight="1">
      <c r="B41" s="133"/>
      <c r="C41" s="137"/>
      <c r="D41" s="135"/>
      <c r="E41" s="137"/>
      <c r="F41" s="136"/>
    </row>
    <row r="42" ht="12.75" customHeight="1">
      <c r="B42" s="133"/>
      <c r="C42" s="137"/>
      <c r="D42" s="135"/>
      <c r="E42" s="137"/>
      <c r="F42" s="136"/>
    </row>
    <row r="43" ht="12.75" customHeight="1">
      <c r="B43" s="133"/>
      <c r="C43" s="137"/>
      <c r="D43" s="135"/>
      <c r="E43" s="137"/>
      <c r="F43" s="136"/>
    </row>
    <row r="44" ht="12.75" customHeight="1">
      <c r="B44" s="133"/>
      <c r="C44" s="137"/>
      <c r="D44" s="135"/>
      <c r="E44" s="137"/>
      <c r="F44" s="136"/>
    </row>
    <row r="45" ht="12.75" customHeight="1">
      <c r="B45" s="133"/>
      <c r="C45" s="137"/>
      <c r="D45" s="135"/>
      <c r="E45" s="137"/>
      <c r="F45" s="136"/>
    </row>
    <row r="46" ht="12.75" customHeight="1">
      <c r="B46" s="133"/>
      <c r="C46" s="137"/>
      <c r="D46" s="135"/>
      <c r="E46" s="137"/>
      <c r="F46" s="136"/>
    </row>
    <row r="47" ht="12.75" customHeight="1">
      <c r="B47" s="133"/>
      <c r="C47" s="137"/>
      <c r="D47" s="135"/>
      <c r="E47" s="137"/>
      <c r="F47" s="136"/>
    </row>
    <row r="48" ht="12.75" customHeight="1">
      <c r="B48" s="133"/>
      <c r="C48" s="137"/>
      <c r="D48" s="135"/>
      <c r="E48" s="137"/>
      <c r="F48" s="136"/>
    </row>
    <row r="49" ht="12.75" customHeight="1">
      <c r="B49" s="133"/>
      <c r="C49" s="137"/>
      <c r="D49" s="135"/>
      <c r="E49" s="137"/>
      <c r="F49" s="136"/>
    </row>
    <row r="50" ht="12.75" customHeight="1">
      <c r="B50" s="133"/>
      <c r="C50" s="137"/>
      <c r="D50" s="135"/>
      <c r="E50" s="137"/>
      <c r="F50" s="136"/>
    </row>
    <row r="51" ht="12.75" customHeight="1">
      <c r="B51" s="133"/>
      <c r="C51" s="137"/>
      <c r="D51" s="135"/>
      <c r="E51" s="137"/>
      <c r="F51" s="136"/>
    </row>
    <row r="52" ht="12.75" customHeight="1">
      <c r="B52" s="133"/>
      <c r="C52" s="137"/>
      <c r="D52" s="135"/>
      <c r="E52" s="137"/>
      <c r="F52" s="136"/>
    </row>
    <row r="53" ht="12.75" customHeight="1">
      <c r="B53" s="133"/>
      <c r="C53" s="137"/>
      <c r="D53" s="135"/>
      <c r="E53" s="137"/>
      <c r="F53" s="136"/>
    </row>
    <row r="54" ht="12.75" customHeight="1">
      <c r="B54" s="133"/>
      <c r="C54" s="137"/>
      <c r="D54" s="135"/>
      <c r="E54" s="137"/>
      <c r="F54" s="136"/>
    </row>
    <row r="55" ht="12.75" customHeight="1">
      <c r="B55" s="133"/>
      <c r="C55" s="137"/>
      <c r="D55" s="135"/>
      <c r="E55" s="137"/>
      <c r="F55" s="136"/>
    </row>
    <row r="56" ht="12.75" customHeight="1">
      <c r="B56" s="133"/>
      <c r="C56" s="137"/>
      <c r="D56" s="135"/>
      <c r="E56" s="137"/>
      <c r="F56" s="136"/>
    </row>
    <row r="57" ht="12.75" customHeight="1">
      <c r="B57" s="133"/>
      <c r="C57" s="137"/>
      <c r="D57" s="135"/>
      <c r="E57" s="137"/>
      <c r="F57" s="136"/>
    </row>
    <row r="58" ht="12.75" customHeight="1">
      <c r="B58" s="133"/>
      <c r="C58" s="137"/>
      <c r="D58" s="135"/>
      <c r="E58" s="137"/>
      <c r="F58" s="136"/>
    </row>
    <row r="59" ht="12.75" customHeight="1">
      <c r="B59" s="133"/>
      <c r="C59" s="137"/>
      <c r="D59" s="135"/>
      <c r="E59" s="137"/>
      <c r="F59" s="136"/>
    </row>
    <row r="60" ht="12.75" customHeight="1">
      <c r="B60" s="133"/>
      <c r="C60" s="137"/>
      <c r="D60" s="135"/>
      <c r="E60" s="137"/>
      <c r="F60" s="136"/>
    </row>
    <row r="61" ht="12.75" customHeight="1">
      <c r="B61" s="133"/>
      <c r="C61" s="137"/>
      <c r="D61" s="135"/>
      <c r="E61" s="137"/>
      <c r="F61" s="136"/>
    </row>
    <row r="62" ht="12.75" customHeight="1">
      <c r="B62" s="133"/>
      <c r="C62" s="137"/>
      <c r="D62" s="135"/>
      <c r="E62" s="137"/>
      <c r="F62" s="136"/>
    </row>
    <row r="63" ht="12.75" customHeight="1">
      <c r="B63" s="133"/>
      <c r="C63" s="137"/>
      <c r="D63" s="135"/>
      <c r="E63" s="137"/>
      <c r="F63" s="136"/>
    </row>
    <row r="64" ht="12.75" customHeight="1">
      <c r="B64" s="133"/>
      <c r="C64" s="137"/>
      <c r="D64" s="135"/>
      <c r="E64" s="137"/>
      <c r="F64" s="136"/>
    </row>
    <row r="65" ht="12.75" customHeight="1">
      <c r="B65" s="133"/>
      <c r="C65" s="137"/>
      <c r="D65" s="135"/>
      <c r="E65" s="137"/>
      <c r="F65" s="136"/>
    </row>
    <row r="66" ht="12.75" customHeight="1">
      <c r="B66" s="133"/>
      <c r="C66" s="137"/>
      <c r="D66" s="135"/>
      <c r="E66" s="137"/>
      <c r="F66" s="136"/>
    </row>
    <row r="67" ht="12.75" customHeight="1">
      <c r="B67" s="133"/>
      <c r="C67" s="137"/>
      <c r="D67" s="135"/>
      <c r="E67" s="137"/>
      <c r="F67" s="136"/>
    </row>
    <row r="68" ht="12.75" customHeight="1">
      <c r="B68" s="133"/>
      <c r="C68" s="137"/>
      <c r="D68" s="135"/>
      <c r="E68" s="137"/>
      <c r="F68" s="136"/>
    </row>
    <row r="69" ht="12.75" customHeight="1">
      <c r="B69" s="133"/>
      <c r="C69" s="137"/>
      <c r="D69" s="135"/>
      <c r="E69" s="137"/>
      <c r="F69" s="136"/>
    </row>
    <row r="70" ht="12.75" customHeight="1">
      <c r="B70" s="133"/>
      <c r="C70" s="137"/>
      <c r="D70" s="135"/>
      <c r="E70" s="137"/>
      <c r="F70" s="136"/>
    </row>
    <row r="71" ht="12.75" customHeight="1">
      <c r="B71" s="133"/>
      <c r="C71" s="137"/>
      <c r="D71" s="135"/>
      <c r="E71" s="137"/>
      <c r="F71" s="136"/>
    </row>
    <row r="72" ht="12.75" customHeight="1">
      <c r="B72" s="133"/>
      <c r="C72" s="137"/>
      <c r="D72" s="135"/>
      <c r="E72" s="137"/>
      <c r="F72" s="136"/>
    </row>
    <row r="73" ht="12.75" customHeight="1">
      <c r="B73" s="133"/>
      <c r="C73" s="137"/>
      <c r="D73" s="135"/>
      <c r="E73" s="137"/>
      <c r="F73" s="136"/>
    </row>
    <row r="74" ht="12.75" customHeight="1">
      <c r="B74" s="133"/>
      <c r="C74" s="137"/>
      <c r="D74" s="135"/>
      <c r="E74" s="137"/>
      <c r="F74" s="136"/>
    </row>
    <row r="75" ht="12.75" customHeight="1">
      <c r="B75" s="133"/>
      <c r="C75" s="137"/>
      <c r="D75" s="135"/>
      <c r="E75" s="137"/>
      <c r="F75" s="136"/>
    </row>
    <row r="76" ht="12.75" customHeight="1">
      <c r="B76" s="133"/>
      <c r="C76" s="137"/>
      <c r="D76" s="135"/>
      <c r="E76" s="137"/>
      <c r="F76" s="136"/>
    </row>
    <row r="77" ht="12.75" customHeight="1">
      <c r="B77" s="133"/>
      <c r="C77" s="137"/>
      <c r="D77" s="135"/>
      <c r="E77" s="137"/>
      <c r="F77" s="136"/>
    </row>
    <row r="78" ht="12.75" customHeight="1">
      <c r="B78" s="133"/>
      <c r="C78" s="137"/>
      <c r="D78" s="135"/>
      <c r="E78" s="137"/>
      <c r="F78" s="136"/>
    </row>
    <row r="79" ht="12.75" customHeight="1">
      <c r="B79" s="133"/>
      <c r="C79" s="137"/>
      <c r="D79" s="135"/>
      <c r="E79" s="137"/>
      <c r="F79" s="136"/>
    </row>
    <row r="80" ht="12.75" customHeight="1">
      <c r="B80" s="133"/>
      <c r="C80" s="137"/>
      <c r="D80" s="135"/>
      <c r="E80" s="137"/>
      <c r="F80" s="136"/>
    </row>
    <row r="81" ht="12.75" customHeight="1">
      <c r="B81" s="133"/>
      <c r="C81" s="137"/>
      <c r="D81" s="135"/>
      <c r="E81" s="137"/>
      <c r="F81" s="136"/>
    </row>
    <row r="82" ht="12.75" customHeight="1">
      <c r="B82" s="133"/>
      <c r="C82" s="137"/>
      <c r="D82" s="135"/>
      <c r="E82" s="137"/>
      <c r="F82" s="136"/>
    </row>
    <row r="83" ht="12.75" customHeight="1">
      <c r="B83" s="133"/>
      <c r="C83" s="137"/>
      <c r="D83" s="135"/>
      <c r="E83" s="137"/>
      <c r="F83" s="136"/>
    </row>
    <row r="84" ht="12.75" customHeight="1">
      <c r="B84" s="133"/>
      <c r="C84" s="137"/>
      <c r="D84" s="135"/>
      <c r="E84" s="137"/>
      <c r="F84" s="136"/>
    </row>
    <row r="85" ht="12.75" customHeight="1">
      <c r="B85" s="133"/>
      <c r="C85" s="137"/>
      <c r="D85" s="135"/>
      <c r="E85" s="137"/>
      <c r="F85" s="136"/>
    </row>
    <row r="86" ht="12.75" customHeight="1">
      <c r="B86" s="133"/>
      <c r="C86" s="137"/>
      <c r="D86" s="135"/>
      <c r="E86" s="137"/>
      <c r="F86" s="136"/>
    </row>
    <row r="87" ht="12.75" customHeight="1">
      <c r="B87" s="133"/>
      <c r="C87" s="137"/>
      <c r="D87" s="135"/>
      <c r="E87" s="137"/>
      <c r="F87" s="136"/>
    </row>
    <row r="88" ht="12.75" customHeight="1">
      <c r="B88" s="133"/>
      <c r="C88" s="137"/>
      <c r="D88" s="135"/>
      <c r="E88" s="137"/>
      <c r="F88" s="136"/>
    </row>
    <row r="89" ht="12.75" customHeight="1">
      <c r="B89" s="133"/>
      <c r="C89" s="137"/>
      <c r="D89" s="135"/>
      <c r="E89" s="137"/>
      <c r="F89" s="136"/>
    </row>
    <row r="90" ht="12.75" customHeight="1">
      <c r="B90" s="133"/>
      <c r="C90" s="137"/>
      <c r="D90" s="135"/>
      <c r="E90" s="137"/>
      <c r="F90" s="136"/>
    </row>
    <row r="91" ht="12.75" customHeight="1">
      <c r="B91" s="133"/>
      <c r="C91" s="137"/>
      <c r="D91" s="135"/>
      <c r="E91" s="137"/>
      <c r="F91" s="136"/>
    </row>
    <row r="92" ht="12.75" customHeight="1">
      <c r="B92" s="133"/>
      <c r="C92" s="137"/>
      <c r="D92" s="135"/>
      <c r="E92" s="137"/>
      <c r="F92" s="136"/>
    </row>
    <row r="93" ht="12.75" customHeight="1">
      <c r="B93" s="133"/>
      <c r="C93" s="137"/>
      <c r="D93" s="135"/>
      <c r="E93" s="137"/>
      <c r="F93" s="136"/>
    </row>
    <row r="94" ht="12.75" customHeight="1">
      <c r="B94" s="133"/>
      <c r="C94" s="137"/>
      <c r="D94" s="135"/>
      <c r="E94" s="137"/>
      <c r="F94" s="136"/>
    </row>
    <row r="95" ht="12.75" customHeight="1">
      <c r="B95" s="133"/>
      <c r="C95" s="137"/>
      <c r="D95" s="135"/>
      <c r="E95" s="137"/>
      <c r="F95" s="136"/>
    </row>
    <row r="96" ht="12.75" customHeight="1">
      <c r="B96" s="133"/>
      <c r="C96" s="137"/>
      <c r="D96" s="135"/>
      <c r="E96" s="137"/>
      <c r="F96" s="136"/>
    </row>
    <row r="97" ht="12.75" customHeight="1">
      <c r="B97" s="133"/>
      <c r="C97" s="137"/>
      <c r="D97" s="135"/>
      <c r="E97" s="137"/>
      <c r="F97" s="136"/>
    </row>
    <row r="98" ht="12.75" customHeight="1">
      <c r="B98" s="138"/>
      <c r="C98" s="139"/>
      <c r="D98" s="140"/>
      <c r="E98" s="139"/>
      <c r="F98" s="141"/>
    </row>
    <row r="99" ht="12.75" customHeight="1"/>
    <row r="100" ht="12.75" customHeight="1">
      <c r="B100" s="2" t="s">
        <v>182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