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858044E2-A4B6-471D-9562-D4B73A132CD3}" xr6:coauthVersionLast="38" xr6:coauthVersionMax="38" xr10:uidLastSave="{00000000-0000-0000-0000-000000000000}"/>
  <bookViews>
    <workbookView xWindow="0" yWindow="0" windowWidth="20496" windowHeight="8112" firstSheet="25" activeTab="3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79" l="1"/>
  <c r="C5" i="175" l="1"/>
  <c r="I20" i="172" l="1"/>
  <c r="I19" i="172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8" i="207"/>
  <c r="D18" i="207" s="1"/>
  <c r="C8" i="207"/>
  <c r="L8" i="180"/>
  <c r="M8" i="180" s="1"/>
  <c r="N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0" l="1"/>
  <c r="P8" i="180" s="1"/>
  <c r="Q8" i="180" s="1"/>
  <c r="O8" i="182"/>
  <c r="R8" i="180"/>
  <c r="S8" i="180" s="1"/>
  <c r="S8" i="182" s="1"/>
  <c r="Q8" i="182"/>
  <c r="C10" i="175"/>
  <c r="I22" i="175" s="1"/>
  <c r="P8" i="182" l="1"/>
  <c r="R8" i="182"/>
  <c r="P22" i="175"/>
  <c r="Q22" i="175"/>
  <c r="S22" i="175"/>
  <c r="O22" i="175"/>
  <c r="R22" i="175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G13" i="204"/>
  <c r="G8" i="204"/>
  <c r="D15" i="204"/>
  <c r="D14" i="204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I13" i="204"/>
  <c r="J13" i="204" s="1"/>
  <c r="F13" i="204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C7" i="204"/>
  <c r="L7" i="204" s="1"/>
  <c r="M7" i="204" s="1"/>
  <c r="L8" i="204" l="1"/>
  <c r="M8" i="204" s="1"/>
  <c r="M17" i="204"/>
  <c r="L9" i="204"/>
  <c r="M9" i="204" s="1"/>
  <c r="G18" i="204"/>
  <c r="L14" i="204"/>
  <c r="M14" i="204" s="1"/>
  <c r="L17" i="204"/>
  <c r="G15" i="175"/>
  <c r="F19" i="179"/>
  <c r="J18" i="204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G9" i="168"/>
  <c r="G26" i="168" s="1"/>
  <c r="G10" i="168"/>
  <c r="H7" i="168" s="1"/>
  <c r="G14" i="203"/>
  <c r="D14" i="203"/>
  <c r="D12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G10" i="203" s="1"/>
  <c r="C10" i="203"/>
  <c r="D10" i="203" s="1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D7" i="203" s="1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C8" i="206" s="1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G6" i="191"/>
  <c r="G5" i="191"/>
  <c r="F6" i="191"/>
  <c r="F5" i="191"/>
  <c r="E6" i="191"/>
  <c r="E5" i="191"/>
  <c r="E5" i="206" s="1"/>
  <c r="D6" i="191"/>
  <c r="D5" i="191"/>
  <c r="C6" i="191"/>
  <c r="C6" i="206" s="1"/>
  <c r="C5" i="191"/>
  <c r="D5" i="206" l="1"/>
  <c r="D7" i="192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G12" i="192" l="1"/>
  <c r="E12" i="192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8" i="180"/>
  <c r="I7" i="180"/>
  <c r="J5" i="182" l="1"/>
  <c r="H11" i="180"/>
  <c r="H5" i="182"/>
  <c r="I9" i="182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N18" i="192" l="1"/>
  <c r="N22" i="192" s="1"/>
  <c r="O5" i="186"/>
  <c r="L5" i="186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N15" i="192" l="1"/>
  <c r="H11" i="193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K9" i="192" l="1"/>
  <c r="K9" i="206" s="1"/>
  <c r="H6" i="176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 s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l="1"/>
  <c r="G34" i="155"/>
  <c r="G44" i="154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L23" i="177" l="1"/>
  <c r="S23" i="177"/>
  <c r="K23" i="177"/>
  <c r="Q23" i="177"/>
  <c r="P23" i="177"/>
  <c r="R23" i="177"/>
  <c r="J23" i="177"/>
  <c r="I23" i="177"/>
  <c r="O23" i="177"/>
  <c r="N23" i="177"/>
  <c r="M23" i="177"/>
  <c r="N27" i="177"/>
  <c r="R27" i="177"/>
  <c r="O27" i="177"/>
  <c r="M27" i="177"/>
  <c r="S27" i="177"/>
  <c r="L27" i="177"/>
  <c r="K27" i="177"/>
  <c r="J27" i="177"/>
  <c r="Q27" i="177"/>
  <c r="I27" i="177"/>
  <c r="P27" i="177"/>
  <c r="K21" i="177"/>
  <c r="Q25" i="177"/>
  <c r="I25" i="177"/>
  <c r="N25" i="177"/>
  <c r="P25" i="177"/>
  <c r="R25" i="177"/>
  <c r="O25" i="177"/>
  <c r="J25" i="177"/>
  <c r="M25" i="177"/>
  <c r="L25" i="177"/>
  <c r="S25" i="177"/>
  <c r="K25" i="177"/>
  <c r="Q21" i="175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R21" i="177" s="1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N21" i="177" l="1"/>
  <c r="P21" i="177"/>
  <c r="S21" i="177"/>
  <c r="I21" i="177"/>
  <c r="I20" i="177" s="1"/>
  <c r="L21" i="177"/>
  <c r="Q21" i="177"/>
  <c r="M21" i="177"/>
  <c r="J21" i="177"/>
  <c r="O21" i="177"/>
  <c r="E19" i="175"/>
  <c r="D24" i="175"/>
  <c r="O10" i="177"/>
  <c r="S10" i="177"/>
  <c r="Q10" i="177"/>
  <c r="P10" i="177"/>
  <c r="E18" i="175"/>
  <c r="E24" i="175" s="1"/>
  <c r="C24" i="175"/>
  <c r="E14" i="178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l="1"/>
  <c r="F15" i="155" s="1"/>
  <c r="F33" i="155" s="1"/>
  <c r="F39" i="154"/>
  <c r="E29" i="168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F34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Q30" i="177" l="1"/>
  <c r="I30" i="177"/>
  <c r="J30" i="177"/>
  <c r="P30" i="177"/>
  <c r="S30" i="177"/>
  <c r="L30" i="177"/>
  <c r="O30" i="177"/>
  <c r="K30" i="177"/>
  <c r="N30" i="177"/>
  <c r="R30" i="177"/>
  <c r="M30" i="177"/>
  <c r="F44" i="154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 l="1"/>
  <c r="E33" i="154"/>
  <c r="E44" i="154"/>
  <c r="R12" i="169"/>
  <c r="Q12" i="169"/>
  <c r="P12" i="169"/>
  <c r="O12" i="169"/>
  <c r="S12" i="169"/>
  <c r="C15" i="155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C39" i="154"/>
  <c r="E11" i="155"/>
  <c r="E15" i="155" s="1"/>
  <c r="E33" i="155" s="1"/>
  <c r="E39" i="154"/>
  <c r="F7" i="176"/>
  <c r="D19" i="155" l="1"/>
  <c r="D21" i="155" s="1"/>
  <c r="D23" i="155" s="1"/>
  <c r="C19" i="155"/>
  <c r="C21" i="155" s="1"/>
  <c r="C23" i="155" s="1"/>
  <c r="C33" i="155"/>
  <c r="I19" i="177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E17" i="176" l="1"/>
  <c r="E34" i="155"/>
  <c r="C17" i="176"/>
  <c r="C34" i="155"/>
  <c r="D17" i="176"/>
  <c r="D34" i="155"/>
  <c r="H16" i="178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M11" i="180" s="1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N5" i="167"/>
  <c r="H10" i="168"/>
  <c r="I10" i="168"/>
  <c r="M7" i="167"/>
  <c r="M8" i="176" s="1"/>
  <c r="N11" i="186"/>
  <c r="N5" i="212" s="1"/>
  <c r="N6" i="212" s="1"/>
  <c r="N11" i="193"/>
  <c r="N6" i="176" s="1"/>
  <c r="M15" i="177" l="1"/>
  <c r="M9" i="177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5" i="178" s="1"/>
  <c r="L6" i="178" s="1"/>
  <c r="L7" i="178" s="1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3" i="177"/>
  <c r="K7" i="168"/>
  <c r="K8" i="168" s="1"/>
  <c r="J18" i="172" l="1"/>
  <c r="J6" i="179"/>
  <c r="S6" i="212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0" i="168"/>
  <c r="K18" i="172" l="1"/>
  <c r="K6" i="179"/>
  <c r="K19" i="172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29" i="168"/>
  <c r="L10" i="168"/>
  <c r="M7" i="168" s="1"/>
  <c r="L18" i="172" l="1"/>
  <c r="L20" i="172" s="1"/>
  <c r="L6" i="179"/>
  <c r="L13" i="177"/>
  <c r="M8" i="168"/>
  <c r="M19" i="168" s="1"/>
  <c r="L19" i="172" l="1"/>
  <c r="O19" i="168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29" i="168"/>
  <c r="M18" i="172" l="1"/>
  <c r="M6" i="179"/>
  <c r="M19" i="172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29" i="168"/>
  <c r="N10" i="168"/>
  <c r="O7" i="168" s="1"/>
  <c r="N18" i="172" l="1"/>
  <c r="N6" i="179"/>
  <c r="N20" i="172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6" i="179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l="1"/>
  <c r="H6" i="179"/>
  <c r="H20" i="172"/>
  <c r="H19" i="172"/>
  <c r="I28" i="177" s="1"/>
  <c r="P29" i="168"/>
  <c r="P8" i="178"/>
  <c r="P9" i="178" s="1"/>
  <c r="P20" i="178" s="1"/>
  <c r="P6" i="179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Q6" i="179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6" i="179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H9" i="179" s="1"/>
  <c r="H10" i="179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S6" i="179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S28" i="178" l="1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R34" i="178"/>
  <c r="R17" i="177"/>
  <c r="R36" i="177" s="1"/>
  <c r="S31" i="178"/>
  <c r="S32" i="178" s="1"/>
  <c r="S7" i="179" l="1"/>
  <c r="S10" i="179"/>
  <c r="F14" i="179" s="1"/>
  <c r="S17" i="177"/>
  <c r="S36" i="177" s="1"/>
  <c r="S34" i="178"/>
  <c r="F15" i="179" l="1"/>
  <c r="S11" i="179"/>
  <c r="F16" i="179" s="1"/>
  <c r="F17" i="179" s="1"/>
  <c r="F20" i="179" s="1"/>
  <c r="F22" i="17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<sst xmlns="http://schemas.openxmlformats.org/spreadsheetml/2006/main" count="1106" uniqueCount="318">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</sst>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15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293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309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310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311</v>
      </c>
      <c r="C9" s="8">
        <v>0.78</v>
      </c>
    </row>
    <row r="10" spans="1:6" x14ac:dyDescent="0.25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309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pane xSplit="2" ySplit="6" topLeftCell="M20" activePane="bottomRight" state="frozen"/>
      <selection pane="topRight" activeCell="C1" sqref="C1"/>
      <selection pane="bottomLeft" activeCell="A7" sqref="A7"/>
      <selection pane="bottomRight" activeCell="S30" sqref="S30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18" t="s">
        <v>87</v>
      </c>
      <c r="D5" s="218"/>
      <c r="F5" s="218" t="s">
        <v>88</v>
      </c>
      <c r="G5" s="218"/>
    </row>
    <row r="6" spans="1:7" ht="12" x14ac:dyDescent="0.25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296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G24" sqref="G24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316</v>
      </c>
      <c r="C10" s="31">
        <f>Drivers!C11</f>
        <v>7.4999999999999997E-2</v>
      </c>
    </row>
    <row r="13" spans="2:19" ht="12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S14" sqref="S14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pane xSplit="2" ySplit="4" topLeftCell="H15" activePane="bottomRight" state="frozen"/>
      <selection pane="topRight" activeCell="C1" sqref="C1"/>
      <selection pane="bottomLeft" activeCell="A5" sqref="A5"/>
      <selection pane="bottomRight" activeCell="O30" sqref="O30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N18" sqref="N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22" sqref="F22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ht="12" x14ac:dyDescent="0.25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>
        <f>SUM(H10:S10)</f>
        <v>29263.186853182557</v>
      </c>
      <c r="G14" s="60"/>
    </row>
    <row r="15" spans="2:19" x14ac:dyDescent="0.2">
      <c r="B15" s="49" t="s">
        <v>150</v>
      </c>
      <c r="E15" s="54"/>
      <c r="F15" s="54">
        <f>S7</f>
        <v>11603.611959069414</v>
      </c>
    </row>
    <row r="16" spans="2:19" x14ac:dyDescent="0.2">
      <c r="B16" s="49" t="s">
        <v>151</v>
      </c>
      <c r="E16" s="54"/>
      <c r="F16" s="54">
        <f>S11</f>
        <v>6098.195797049987</v>
      </c>
      <c r="G16" s="60"/>
    </row>
    <row r="17" spans="2:7" ht="12" x14ac:dyDescent="0.25">
      <c r="B17" s="53" t="s">
        <v>152</v>
      </c>
      <c r="C17" s="53"/>
      <c r="D17" s="53"/>
      <c r="E17" s="55"/>
      <c r="F17" s="55">
        <f>F14+F16</f>
        <v>35361.382650232546</v>
      </c>
    </row>
    <row r="18" spans="2:7" x14ac:dyDescent="0.2">
      <c r="B18" s="56" t="s">
        <v>153</v>
      </c>
      <c r="E18" s="54"/>
      <c r="F18" s="54">
        <f>'Balance Sheet'!G5</f>
        <v>2236.424</v>
      </c>
      <c r="G18" s="54"/>
    </row>
    <row r="19" spans="2:7" x14ac:dyDescent="0.2">
      <c r="B19" s="56" t="s">
        <v>154</v>
      </c>
      <c r="E19" s="54"/>
      <c r="F19" s="54">
        <f>-'Balance Sheet'!G28</f>
        <v>-11616.575000000001</v>
      </c>
    </row>
    <row r="20" spans="2:7" ht="12" x14ac:dyDescent="0.25">
      <c r="B20" s="53" t="s">
        <v>155</v>
      </c>
      <c r="C20" s="53"/>
      <c r="D20" s="53"/>
      <c r="E20" s="55"/>
      <c r="F20" s="55">
        <f>SUM(F17:F19)</f>
        <v>25981.231650232545</v>
      </c>
    </row>
    <row r="21" spans="2:7" x14ac:dyDescent="0.2">
      <c r="B21" s="49" t="s">
        <v>159</v>
      </c>
      <c r="F21" s="54">
        <v>168.07</v>
      </c>
    </row>
    <row r="22" spans="2:7" ht="12" x14ac:dyDescent="0.25">
      <c r="B22" s="61" t="s">
        <v>160</v>
      </c>
      <c r="C22" s="61"/>
      <c r="D22" s="61"/>
      <c r="E22" s="61"/>
      <c r="F22" s="61">
        <f>F20/F21</f>
        <v>154.58577765355236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2018-11-24T11:03:41Z</dcterms:modified>
</cp:coreProperties>
</file>