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 codeName="ThisWorkbook"/>
  <xr:revisionPtr revIDLastSave="0" documentId="13_ncr:1_{9B3CF70F-9728-48F4-92E7-4659082EEFCA}" xr6:coauthVersionLast="43" xr6:coauthVersionMax="43" xr10:uidLastSave="{00000000-0000-0000-0000-000000000000}"/>
  <bookViews>
    <workbookView xWindow="28710" yWindow="16260" windowWidth="28800" windowHeight="16050" activeTab="4" xr2:uid="{00000000-000D-0000-FFFF-FFFF00000000}"/>
  </bookViews>
  <sheets>
    <sheet name="ProfilePoints" sheetId="1" r:id="rId1"/>
    <sheet name="Loss" sheetId="2" r:id="rId2"/>
    <sheet name="Profile 1" sheetId="3" r:id="rId3"/>
    <sheet name="Profile Warral TP10" sheetId="4" r:id="rId4"/>
    <sheet name="Path 4" sheetId="7" r:id="rId5"/>
    <sheet name="Hand Calculating Path 5" sheetId="5" r:id="rId6"/>
    <sheet name="Path 5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7" l="1"/>
  <c r="H9" i="7"/>
  <c r="E14" i="7"/>
  <c r="E15" i="7"/>
  <c r="E16" i="7"/>
  <c r="E17" i="7"/>
  <c r="E18" i="7"/>
  <c r="E19" i="7"/>
  <c r="E20" i="7"/>
  <c r="E21" i="7"/>
  <c r="G21" i="7" s="1"/>
  <c r="E22" i="7"/>
  <c r="E23" i="7"/>
  <c r="E24" i="7"/>
  <c r="E25" i="7"/>
  <c r="E26" i="7"/>
  <c r="E27" i="7"/>
  <c r="E28" i="7"/>
  <c r="E29" i="7"/>
  <c r="G29" i="7" s="1"/>
  <c r="E30" i="7"/>
  <c r="E31" i="7"/>
  <c r="E32" i="7"/>
  <c r="E33" i="7"/>
  <c r="E34" i="7"/>
  <c r="E35" i="7"/>
  <c r="E36" i="7"/>
  <c r="E37" i="7"/>
  <c r="G37" i="7" s="1"/>
  <c r="E38" i="7"/>
  <c r="E39" i="7"/>
  <c r="E40" i="7"/>
  <c r="E41" i="7"/>
  <c r="E42" i="7"/>
  <c r="E43" i="7"/>
  <c r="E44" i="7"/>
  <c r="E45" i="7"/>
  <c r="G45" i="7" s="1"/>
  <c r="E46" i="7"/>
  <c r="E47" i="7"/>
  <c r="E48" i="7"/>
  <c r="E49" i="7"/>
  <c r="E50" i="7"/>
  <c r="E51" i="7"/>
  <c r="E52" i="7"/>
  <c r="E53" i="7"/>
  <c r="G53" i="7" s="1"/>
  <c r="E54" i="7"/>
  <c r="E55" i="7"/>
  <c r="E56" i="7"/>
  <c r="E57" i="7"/>
  <c r="E58" i="7"/>
  <c r="E59" i="7"/>
  <c r="E60" i="7"/>
  <c r="E61" i="7"/>
  <c r="G61" i="7" s="1"/>
  <c r="E62" i="7"/>
  <c r="E63" i="7"/>
  <c r="E64" i="7"/>
  <c r="E65" i="7"/>
  <c r="E66" i="7"/>
  <c r="E67" i="7"/>
  <c r="E68" i="7"/>
  <c r="E69" i="7"/>
  <c r="G69" i="7" s="1"/>
  <c r="E70" i="7"/>
  <c r="E71" i="7"/>
  <c r="E72" i="7"/>
  <c r="E73" i="7"/>
  <c r="E74" i="7"/>
  <c r="E75" i="7"/>
  <c r="E76" i="7"/>
  <c r="E77" i="7"/>
  <c r="G77" i="7" s="1"/>
  <c r="E78" i="7"/>
  <c r="E79" i="7"/>
  <c r="E80" i="7"/>
  <c r="E81" i="7"/>
  <c r="E82" i="7"/>
  <c r="E83" i="7"/>
  <c r="E84" i="7"/>
  <c r="E85" i="7"/>
  <c r="G85" i="7" s="1"/>
  <c r="E86" i="7"/>
  <c r="E87" i="7"/>
  <c r="E88" i="7"/>
  <c r="E89" i="7"/>
  <c r="E90" i="7"/>
  <c r="E91" i="7"/>
  <c r="E92" i="7"/>
  <c r="E93" i="7"/>
  <c r="G93" i="7" s="1"/>
  <c r="E94" i="7"/>
  <c r="E95" i="7"/>
  <c r="E96" i="7"/>
  <c r="E97" i="7"/>
  <c r="E98" i="7"/>
  <c r="E99" i="7"/>
  <c r="E100" i="7"/>
  <c r="E101" i="7"/>
  <c r="G101" i="7" s="1"/>
  <c r="E102" i="7"/>
  <c r="E103" i="7"/>
  <c r="E104" i="7"/>
  <c r="E105" i="7"/>
  <c r="E106" i="7"/>
  <c r="E107" i="7"/>
  <c r="E108" i="7"/>
  <c r="E109" i="7"/>
  <c r="G109" i="7" s="1"/>
  <c r="E110" i="7"/>
  <c r="E111" i="7"/>
  <c r="E112" i="7"/>
  <c r="E113" i="7"/>
  <c r="E114" i="7"/>
  <c r="E115" i="7"/>
  <c r="E116" i="7"/>
  <c r="E117" i="7"/>
  <c r="G117" i="7" s="1"/>
  <c r="E118" i="7"/>
  <c r="E119" i="7"/>
  <c r="E120" i="7"/>
  <c r="E121" i="7"/>
  <c r="E122" i="7"/>
  <c r="E123" i="7"/>
  <c r="E124" i="7"/>
  <c r="E125" i="7"/>
  <c r="G125" i="7" s="1"/>
  <c r="E126" i="7"/>
  <c r="E127" i="7"/>
  <c r="E128" i="7"/>
  <c r="E129" i="7"/>
  <c r="E130" i="7"/>
  <c r="E131" i="7"/>
  <c r="E132" i="7"/>
  <c r="E133" i="7"/>
  <c r="G133" i="7" s="1"/>
  <c r="E134" i="7"/>
  <c r="E135" i="7"/>
  <c r="E136" i="7"/>
  <c r="E137" i="7"/>
  <c r="E138" i="7"/>
  <c r="E139" i="7"/>
  <c r="E140" i="7"/>
  <c r="E141" i="7"/>
  <c r="G141" i="7" s="1"/>
  <c r="E142" i="7"/>
  <c r="E143" i="7"/>
  <c r="E144" i="7"/>
  <c r="E145" i="7"/>
  <c r="E146" i="7"/>
  <c r="E147" i="7"/>
  <c r="E148" i="7"/>
  <c r="E149" i="7"/>
  <c r="G149" i="7" s="1"/>
  <c r="E150" i="7"/>
  <c r="E151" i="7"/>
  <c r="E152" i="7"/>
  <c r="E153" i="7"/>
  <c r="E154" i="7"/>
  <c r="E155" i="7"/>
  <c r="E156" i="7"/>
  <c r="E157" i="7"/>
  <c r="G157" i="7" s="1"/>
  <c r="E158" i="7"/>
  <c r="E159" i="7"/>
  <c r="E160" i="7"/>
  <c r="E161" i="7"/>
  <c r="E162" i="7"/>
  <c r="E163" i="7"/>
  <c r="E164" i="7"/>
  <c r="E165" i="7"/>
  <c r="G165" i="7" s="1"/>
  <c r="E166" i="7"/>
  <c r="E167" i="7"/>
  <c r="E168" i="7"/>
  <c r="E169" i="7"/>
  <c r="E170" i="7"/>
  <c r="E171" i="7"/>
  <c r="E172" i="7"/>
  <c r="E173" i="7"/>
  <c r="G173" i="7" s="1"/>
  <c r="E174" i="7"/>
  <c r="E175" i="7"/>
  <c r="E176" i="7"/>
  <c r="E177" i="7"/>
  <c r="E178" i="7"/>
  <c r="E179" i="7"/>
  <c r="E180" i="7"/>
  <c r="E181" i="7"/>
  <c r="G181" i="7" s="1"/>
  <c r="E182" i="7"/>
  <c r="E183" i="7"/>
  <c r="E184" i="7"/>
  <c r="E185" i="7"/>
  <c r="E186" i="7"/>
  <c r="E187" i="7"/>
  <c r="E188" i="7"/>
  <c r="E189" i="7"/>
  <c r="G189" i="7" s="1"/>
  <c r="E190" i="7"/>
  <c r="E191" i="7"/>
  <c r="E192" i="7"/>
  <c r="E193" i="7"/>
  <c r="E194" i="7"/>
  <c r="E195" i="7"/>
  <c r="E196" i="7"/>
  <c r="E197" i="7"/>
  <c r="G197" i="7" s="1"/>
  <c r="E198" i="7"/>
  <c r="E199" i="7"/>
  <c r="E200" i="7"/>
  <c r="E201" i="7"/>
  <c r="E202" i="7"/>
  <c r="E203" i="7"/>
  <c r="E204" i="7"/>
  <c r="E205" i="7"/>
  <c r="G205" i="7" s="1"/>
  <c r="E206" i="7"/>
  <c r="E207" i="7"/>
  <c r="E208" i="7"/>
  <c r="E209" i="7"/>
  <c r="E210" i="7"/>
  <c r="E211" i="7"/>
  <c r="E212" i="7"/>
  <c r="E213" i="7"/>
  <c r="G213" i="7" s="1"/>
  <c r="E214" i="7"/>
  <c r="E215" i="7"/>
  <c r="E216" i="7"/>
  <c r="E217" i="7"/>
  <c r="E218" i="7"/>
  <c r="E219" i="7"/>
  <c r="E220" i="7"/>
  <c r="E221" i="7"/>
  <c r="G221" i="7" s="1"/>
  <c r="E222" i="7"/>
  <c r="E223" i="7"/>
  <c r="E224" i="7"/>
  <c r="E225" i="7"/>
  <c r="E226" i="7"/>
  <c r="E227" i="7"/>
  <c r="E228" i="7"/>
  <c r="E229" i="7"/>
  <c r="G229" i="7" s="1"/>
  <c r="E230" i="7"/>
  <c r="E231" i="7"/>
  <c r="E232" i="7"/>
  <c r="E233" i="7"/>
  <c r="E234" i="7"/>
  <c r="E235" i="7"/>
  <c r="E236" i="7"/>
  <c r="E237" i="7"/>
  <c r="G237" i="7" s="1"/>
  <c r="E238" i="7"/>
  <c r="E239" i="7"/>
  <c r="E240" i="7"/>
  <c r="E241" i="7"/>
  <c r="E242" i="7"/>
  <c r="E243" i="7"/>
  <c r="E244" i="7"/>
  <c r="G244" i="7" s="1"/>
  <c r="E245" i="7"/>
  <c r="G245" i="7" s="1"/>
  <c r="E246" i="7"/>
  <c r="E247" i="7"/>
  <c r="E248" i="7"/>
  <c r="E249" i="7"/>
  <c r="E250" i="7"/>
  <c r="E251" i="7"/>
  <c r="E252" i="7"/>
  <c r="G252" i="7" s="1"/>
  <c r="E253" i="7"/>
  <c r="G253" i="7" s="1"/>
  <c r="E254" i="7"/>
  <c r="E255" i="7"/>
  <c r="E256" i="7"/>
  <c r="E257" i="7"/>
  <c r="E258" i="7"/>
  <c r="E259" i="7"/>
  <c r="E260" i="7"/>
  <c r="G260" i="7" s="1"/>
  <c r="E261" i="7"/>
  <c r="G261" i="7" s="1"/>
  <c r="E262" i="7"/>
  <c r="E263" i="7"/>
  <c r="E264" i="7"/>
  <c r="E265" i="7"/>
  <c r="E266" i="7"/>
  <c r="E267" i="7"/>
  <c r="E268" i="7"/>
  <c r="G268" i="7" s="1"/>
  <c r="E269" i="7"/>
  <c r="G269" i="7" s="1"/>
  <c r="E270" i="7"/>
  <c r="E271" i="7"/>
  <c r="E272" i="7"/>
  <c r="E273" i="7"/>
  <c r="E274" i="7"/>
  <c r="E275" i="7"/>
  <c r="E276" i="7"/>
  <c r="G276" i="7" s="1"/>
  <c r="E277" i="7"/>
  <c r="G277" i="7" s="1"/>
  <c r="E278" i="7"/>
  <c r="E279" i="7"/>
  <c r="E280" i="7"/>
  <c r="E281" i="7"/>
  <c r="E282" i="7"/>
  <c r="E283" i="7"/>
  <c r="E284" i="7"/>
  <c r="G284" i="7" s="1"/>
  <c r="E285" i="7"/>
  <c r="G285" i="7" s="1"/>
  <c r="E286" i="7"/>
  <c r="E287" i="7"/>
  <c r="E288" i="7"/>
  <c r="E289" i="7"/>
  <c r="E290" i="7"/>
  <c r="E291" i="7"/>
  <c r="E292" i="7"/>
  <c r="G292" i="7" s="1"/>
  <c r="E293" i="7"/>
  <c r="G293" i="7" s="1"/>
  <c r="E294" i="7"/>
  <c r="E295" i="7"/>
  <c r="E296" i="7"/>
  <c r="E297" i="7"/>
  <c r="E298" i="7"/>
  <c r="E299" i="7"/>
  <c r="E300" i="7"/>
  <c r="G300" i="7" s="1"/>
  <c r="E301" i="7"/>
  <c r="G301" i="7" s="1"/>
  <c r="E302" i="7"/>
  <c r="E303" i="7"/>
  <c r="E304" i="7"/>
  <c r="E305" i="7"/>
  <c r="E306" i="7"/>
  <c r="E307" i="7"/>
  <c r="E308" i="7"/>
  <c r="G308" i="7" s="1"/>
  <c r="E309" i="7"/>
  <c r="G309" i="7" s="1"/>
  <c r="E310" i="7"/>
  <c r="E311" i="7"/>
  <c r="E312" i="7"/>
  <c r="E313" i="7"/>
  <c r="E314" i="7"/>
  <c r="E315" i="7"/>
  <c r="E316" i="7"/>
  <c r="G316" i="7" s="1"/>
  <c r="E317" i="7"/>
  <c r="G317" i="7" s="1"/>
  <c r="E318" i="7"/>
  <c r="E319" i="7"/>
  <c r="E320" i="7"/>
  <c r="E321" i="7"/>
  <c r="E322" i="7"/>
  <c r="E323" i="7"/>
  <c r="E324" i="7"/>
  <c r="G324" i="7" s="1"/>
  <c r="E325" i="7"/>
  <c r="G325" i="7" s="1"/>
  <c r="E326" i="7"/>
  <c r="E327" i="7"/>
  <c r="E328" i="7"/>
  <c r="E329" i="7"/>
  <c r="E330" i="7"/>
  <c r="E331" i="7"/>
  <c r="E332" i="7"/>
  <c r="G332" i="7" s="1"/>
  <c r="E333" i="7"/>
  <c r="G333" i="7" s="1"/>
  <c r="E334" i="7"/>
  <c r="E335" i="7"/>
  <c r="E336" i="7"/>
  <c r="E337" i="7"/>
  <c r="E338" i="7"/>
  <c r="E339" i="7"/>
  <c r="E340" i="7"/>
  <c r="G340" i="7" s="1"/>
  <c r="E341" i="7"/>
  <c r="G341" i="7" s="1"/>
  <c r="E342" i="7"/>
  <c r="E343" i="7"/>
  <c r="E344" i="7"/>
  <c r="E345" i="7"/>
  <c r="E346" i="7"/>
  <c r="E347" i="7"/>
  <c r="E348" i="7"/>
  <c r="G348" i="7" s="1"/>
  <c r="E349" i="7"/>
  <c r="G349" i="7" s="1"/>
  <c r="E350" i="7"/>
  <c r="E351" i="7"/>
  <c r="E352" i="7"/>
  <c r="E353" i="7"/>
  <c r="E354" i="7"/>
  <c r="E355" i="7"/>
  <c r="E356" i="7"/>
  <c r="G356" i="7" s="1"/>
  <c r="E357" i="7"/>
  <c r="G357" i="7" s="1"/>
  <c r="E358" i="7"/>
  <c r="E359" i="7"/>
  <c r="E360" i="7"/>
  <c r="E361" i="7"/>
  <c r="E362" i="7"/>
  <c r="E363" i="7"/>
  <c r="E364" i="7"/>
  <c r="G364" i="7" s="1"/>
  <c r="E365" i="7"/>
  <c r="G365" i="7" s="1"/>
  <c r="E366" i="7"/>
  <c r="E367" i="7"/>
  <c r="E368" i="7"/>
  <c r="E369" i="7"/>
  <c r="E370" i="7"/>
  <c r="E371" i="7"/>
  <c r="E372" i="7"/>
  <c r="G372" i="7" s="1"/>
  <c r="E373" i="7"/>
  <c r="G373" i="7" s="1"/>
  <c r="E374" i="7"/>
  <c r="E375" i="7"/>
  <c r="E376" i="7"/>
  <c r="E377" i="7"/>
  <c r="E378" i="7"/>
  <c r="E379" i="7"/>
  <c r="E380" i="7"/>
  <c r="G380" i="7" s="1"/>
  <c r="E381" i="7"/>
  <c r="G381" i="7" s="1"/>
  <c r="E382" i="7"/>
  <c r="E383" i="7"/>
  <c r="E384" i="7"/>
  <c r="E385" i="7"/>
  <c r="E386" i="7"/>
  <c r="E387" i="7"/>
  <c r="E388" i="7"/>
  <c r="G388" i="7" s="1"/>
  <c r="E389" i="7"/>
  <c r="G389" i="7" s="1"/>
  <c r="E390" i="7"/>
  <c r="E391" i="7"/>
  <c r="E392" i="7"/>
  <c r="E393" i="7"/>
  <c r="E394" i="7"/>
  <c r="E395" i="7"/>
  <c r="E396" i="7"/>
  <c r="G396" i="7" s="1"/>
  <c r="E397" i="7"/>
  <c r="G397" i="7" s="1"/>
  <c r="E398" i="7"/>
  <c r="E399" i="7"/>
  <c r="E400" i="7"/>
  <c r="E401" i="7"/>
  <c r="E402" i="7"/>
  <c r="E403" i="7"/>
  <c r="E404" i="7"/>
  <c r="G404" i="7" s="1"/>
  <c r="E405" i="7"/>
  <c r="G405" i="7" s="1"/>
  <c r="E406" i="7"/>
  <c r="E407" i="7"/>
  <c r="E408" i="7"/>
  <c r="E409" i="7"/>
  <c r="E410" i="7"/>
  <c r="E411" i="7"/>
  <c r="E412" i="7"/>
  <c r="G412" i="7" s="1"/>
  <c r="E413" i="7"/>
  <c r="G413" i="7" s="1"/>
  <c r="E414" i="7"/>
  <c r="E415" i="7"/>
  <c r="E416" i="7"/>
  <c r="E417" i="7"/>
  <c r="E418" i="7"/>
  <c r="E419" i="7"/>
  <c r="E420" i="7"/>
  <c r="G420" i="7" s="1"/>
  <c r="E421" i="7"/>
  <c r="G421" i="7" s="1"/>
  <c r="E422" i="7"/>
  <c r="E423" i="7"/>
  <c r="E424" i="7"/>
  <c r="E425" i="7"/>
  <c r="E426" i="7"/>
  <c r="E427" i="7"/>
  <c r="E428" i="7"/>
  <c r="G428" i="7" s="1"/>
  <c r="E429" i="7"/>
  <c r="G429" i="7" s="1"/>
  <c r="E430" i="7"/>
  <c r="E431" i="7"/>
  <c r="E432" i="7"/>
  <c r="E433" i="7"/>
  <c r="E434" i="7"/>
  <c r="E435" i="7"/>
  <c r="E436" i="7"/>
  <c r="G436" i="7" s="1"/>
  <c r="E437" i="7"/>
  <c r="G437" i="7" s="1"/>
  <c r="E438" i="7"/>
  <c r="E439" i="7"/>
  <c r="E440" i="7"/>
  <c r="E441" i="7"/>
  <c r="E442" i="7"/>
  <c r="E443" i="7"/>
  <c r="E444" i="7"/>
  <c r="G444" i="7" s="1"/>
  <c r="E445" i="7"/>
  <c r="G445" i="7" s="1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G461" i="7" s="1"/>
  <c r="E462" i="7"/>
  <c r="E463" i="7"/>
  <c r="E464" i="7"/>
  <c r="E465" i="7"/>
  <c r="E466" i="7"/>
  <c r="E467" i="7"/>
  <c r="E468" i="7"/>
  <c r="G468" i="7" s="1"/>
  <c r="E469" i="7"/>
  <c r="G469" i="7" s="1"/>
  <c r="E470" i="7"/>
  <c r="E471" i="7"/>
  <c r="E472" i="7"/>
  <c r="E473" i="7"/>
  <c r="E474" i="7"/>
  <c r="E475" i="7"/>
  <c r="E476" i="7"/>
  <c r="G476" i="7" s="1"/>
  <c r="E477" i="7"/>
  <c r="G477" i="7" s="1"/>
  <c r="E478" i="7"/>
  <c r="E479" i="7"/>
  <c r="E480" i="7"/>
  <c r="E481" i="7"/>
  <c r="E482" i="7"/>
  <c r="E483" i="7"/>
  <c r="E484" i="7"/>
  <c r="G484" i="7" s="1"/>
  <c r="E485" i="7"/>
  <c r="G485" i="7" s="1"/>
  <c r="E486" i="7"/>
  <c r="E487" i="7"/>
  <c r="E488" i="7"/>
  <c r="E489" i="7"/>
  <c r="E490" i="7"/>
  <c r="E491" i="7"/>
  <c r="E492" i="7"/>
  <c r="G492" i="7" s="1"/>
  <c r="E493" i="7"/>
  <c r="G493" i="7" s="1"/>
  <c r="E494" i="7"/>
  <c r="E495" i="7"/>
  <c r="E496" i="7"/>
  <c r="E497" i="7"/>
  <c r="E498" i="7"/>
  <c r="E499" i="7"/>
  <c r="E500" i="7"/>
  <c r="G500" i="7" s="1"/>
  <c r="E501" i="7"/>
  <c r="G501" i="7" s="1"/>
  <c r="E502" i="7"/>
  <c r="E503" i="7"/>
  <c r="E504" i="7"/>
  <c r="E505" i="7"/>
  <c r="E506" i="7"/>
  <c r="E507" i="7"/>
  <c r="E508" i="7"/>
  <c r="G508" i="7" s="1"/>
  <c r="E509" i="7"/>
  <c r="G509" i="7" s="1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G525" i="7" s="1"/>
  <c r="E526" i="7"/>
  <c r="E527" i="7"/>
  <c r="E528" i="7"/>
  <c r="E529" i="7"/>
  <c r="E530" i="7"/>
  <c r="E531" i="7"/>
  <c r="E532" i="7"/>
  <c r="G532" i="7" s="1"/>
  <c r="E533" i="7"/>
  <c r="G533" i="7" s="1"/>
  <c r="E534" i="7"/>
  <c r="E535" i="7"/>
  <c r="E536" i="7"/>
  <c r="E537" i="7"/>
  <c r="E538" i="7"/>
  <c r="E539" i="7"/>
  <c r="E540" i="7"/>
  <c r="G540" i="7" s="1"/>
  <c r="E541" i="7"/>
  <c r="G541" i="7" s="1"/>
  <c r="E542" i="7"/>
  <c r="E543" i="7"/>
  <c r="E544" i="7"/>
  <c r="E545" i="7"/>
  <c r="E546" i="7"/>
  <c r="E547" i="7"/>
  <c r="E548" i="7"/>
  <c r="G548" i="7" s="1"/>
  <c r="E549" i="7"/>
  <c r="G549" i="7" s="1"/>
  <c r="E550" i="7"/>
  <c r="E551" i="7"/>
  <c r="E552" i="7"/>
  <c r="E553" i="7"/>
  <c r="E554" i="7"/>
  <c r="E555" i="7"/>
  <c r="E556" i="7"/>
  <c r="G556" i="7" s="1"/>
  <c r="E557" i="7"/>
  <c r="G557" i="7" s="1"/>
  <c r="E558" i="7"/>
  <c r="E559" i="7"/>
  <c r="E560" i="7"/>
  <c r="E561" i="7"/>
  <c r="E562" i="7"/>
  <c r="E563" i="7"/>
  <c r="E564" i="7"/>
  <c r="G564" i="7" s="1"/>
  <c r="E565" i="7"/>
  <c r="G565" i="7" s="1"/>
  <c r="E566" i="7"/>
  <c r="E567" i="7"/>
  <c r="E568" i="7"/>
  <c r="E569" i="7"/>
  <c r="E570" i="7"/>
  <c r="E571" i="7"/>
  <c r="E572" i="7"/>
  <c r="G572" i="7" s="1"/>
  <c r="E573" i="7"/>
  <c r="G573" i="7" s="1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G589" i="7" s="1"/>
  <c r="E590" i="7"/>
  <c r="E591" i="7"/>
  <c r="E592" i="7"/>
  <c r="E593" i="7"/>
  <c r="E594" i="7"/>
  <c r="E595" i="7"/>
  <c r="E596" i="7"/>
  <c r="G596" i="7" s="1"/>
  <c r="E597" i="7"/>
  <c r="G597" i="7" s="1"/>
  <c r="E598" i="7"/>
  <c r="E599" i="7"/>
  <c r="E600" i="7"/>
  <c r="E601" i="7"/>
  <c r="E602" i="7"/>
  <c r="E603" i="7"/>
  <c r="E604" i="7"/>
  <c r="G604" i="7" s="1"/>
  <c r="E605" i="7"/>
  <c r="G605" i="7" s="1"/>
  <c r="E606" i="7"/>
  <c r="E607" i="7"/>
  <c r="E608" i="7"/>
  <c r="E609" i="7"/>
  <c r="E610" i="7"/>
  <c r="E611" i="7"/>
  <c r="E612" i="7"/>
  <c r="G612" i="7" s="1"/>
  <c r="E613" i="7"/>
  <c r="G613" i="7" s="1"/>
  <c r="E614" i="7"/>
  <c r="E615" i="7"/>
  <c r="E616" i="7"/>
  <c r="E617" i="7"/>
  <c r="E618" i="7"/>
  <c r="E619" i="7"/>
  <c r="E620" i="7"/>
  <c r="G620" i="7" s="1"/>
  <c r="E621" i="7"/>
  <c r="G621" i="7" s="1"/>
  <c r="E622" i="7"/>
  <c r="E623" i="7"/>
  <c r="E624" i="7"/>
  <c r="E625" i="7"/>
  <c r="E626" i="7"/>
  <c r="E627" i="7"/>
  <c r="E628" i="7"/>
  <c r="G628" i="7" s="1"/>
  <c r="E629" i="7"/>
  <c r="G629" i="7" s="1"/>
  <c r="E630" i="7"/>
  <c r="E631" i="7"/>
  <c r="E632" i="7"/>
  <c r="E633" i="7"/>
  <c r="E634" i="7"/>
  <c r="E635" i="7"/>
  <c r="E636" i="7"/>
  <c r="G636" i="7" s="1"/>
  <c r="E637" i="7"/>
  <c r="G637" i="7" s="1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G653" i="7" s="1"/>
  <c r="E654" i="7"/>
  <c r="E655" i="7"/>
  <c r="E656" i="7"/>
  <c r="E657" i="7"/>
  <c r="E658" i="7"/>
  <c r="E659" i="7"/>
  <c r="E660" i="7"/>
  <c r="G660" i="7" s="1"/>
  <c r="E661" i="7"/>
  <c r="G661" i="7" s="1"/>
  <c r="E662" i="7"/>
  <c r="E663" i="7"/>
  <c r="E664" i="7"/>
  <c r="E665" i="7"/>
  <c r="E666" i="7"/>
  <c r="E667" i="7"/>
  <c r="E668" i="7"/>
  <c r="G668" i="7" s="1"/>
  <c r="E669" i="7"/>
  <c r="G669" i="7" s="1"/>
  <c r="E670" i="7"/>
  <c r="E671" i="7"/>
  <c r="E672" i="7"/>
  <c r="E673" i="7"/>
  <c r="E674" i="7"/>
  <c r="E675" i="7"/>
  <c r="E676" i="7"/>
  <c r="G676" i="7" s="1"/>
  <c r="E677" i="7"/>
  <c r="G677" i="7" s="1"/>
  <c r="E678" i="7"/>
  <c r="E679" i="7"/>
  <c r="E680" i="7"/>
  <c r="E681" i="7"/>
  <c r="E682" i="7"/>
  <c r="E683" i="7"/>
  <c r="E684" i="7"/>
  <c r="G684" i="7" s="1"/>
  <c r="E685" i="7"/>
  <c r="G685" i="7" s="1"/>
  <c r="E686" i="7"/>
  <c r="E687" i="7"/>
  <c r="E688" i="7"/>
  <c r="E689" i="7"/>
  <c r="E690" i="7"/>
  <c r="E691" i="7"/>
  <c r="E692" i="7"/>
  <c r="G692" i="7" s="1"/>
  <c r="E693" i="7"/>
  <c r="G693" i="7" s="1"/>
  <c r="E694" i="7"/>
  <c r="E695" i="7"/>
  <c r="E696" i="7"/>
  <c r="E697" i="7"/>
  <c r="E698" i="7"/>
  <c r="E699" i="7"/>
  <c r="E700" i="7"/>
  <c r="G700" i="7" s="1"/>
  <c r="E701" i="7"/>
  <c r="G701" i="7" s="1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G717" i="7" s="1"/>
  <c r="E718" i="7"/>
  <c r="E719" i="7"/>
  <c r="E720" i="7"/>
  <c r="E721" i="7"/>
  <c r="E722" i="7"/>
  <c r="E723" i="7"/>
  <c r="E724" i="7"/>
  <c r="G724" i="7" s="1"/>
  <c r="E725" i="7"/>
  <c r="G725" i="7" s="1"/>
  <c r="E726" i="7"/>
  <c r="E727" i="7"/>
  <c r="E728" i="7"/>
  <c r="E729" i="7"/>
  <c r="E730" i="7"/>
  <c r="E731" i="7"/>
  <c r="E732" i="7"/>
  <c r="G732" i="7" s="1"/>
  <c r="E733" i="7"/>
  <c r="G733" i="7" s="1"/>
  <c r="E734" i="7"/>
  <c r="E735" i="7"/>
  <c r="E736" i="7"/>
  <c r="E737" i="7"/>
  <c r="E738" i="7"/>
  <c r="E739" i="7"/>
  <c r="E740" i="7"/>
  <c r="G740" i="7" s="1"/>
  <c r="E741" i="7"/>
  <c r="G741" i="7" s="1"/>
  <c r="E742" i="7"/>
  <c r="E743" i="7"/>
  <c r="E744" i="7"/>
  <c r="E745" i="7"/>
  <c r="E746" i="7"/>
  <c r="E747" i="7"/>
  <c r="E748" i="7"/>
  <c r="G748" i="7" s="1"/>
  <c r="E749" i="7"/>
  <c r="G749" i="7" s="1"/>
  <c r="E750" i="7"/>
  <c r="E751" i="7"/>
  <c r="E752" i="7"/>
  <c r="E753" i="7"/>
  <c r="E754" i="7"/>
  <c r="E755" i="7"/>
  <c r="E756" i="7"/>
  <c r="G756" i="7" s="1"/>
  <c r="E757" i="7"/>
  <c r="G757" i="7" s="1"/>
  <c r="E758" i="7"/>
  <c r="E759" i="7"/>
  <c r="E760" i="7"/>
  <c r="E761" i="7"/>
  <c r="E762" i="7"/>
  <c r="E763" i="7"/>
  <c r="E764" i="7"/>
  <c r="G764" i="7" s="1"/>
  <c r="E765" i="7"/>
  <c r="G765" i="7" s="1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G781" i="7" s="1"/>
  <c r="E782" i="7"/>
  <c r="E783" i="7"/>
  <c r="E784" i="7"/>
  <c r="E785" i="7"/>
  <c r="E786" i="7"/>
  <c r="E787" i="7"/>
  <c r="E788" i="7"/>
  <c r="G788" i="7" s="1"/>
  <c r="E789" i="7"/>
  <c r="G789" i="7" s="1"/>
  <c r="E790" i="7"/>
  <c r="E791" i="7"/>
  <c r="E792" i="7"/>
  <c r="E793" i="7"/>
  <c r="E794" i="7"/>
  <c r="E795" i="7"/>
  <c r="E796" i="7"/>
  <c r="G796" i="7" s="1"/>
  <c r="E797" i="7"/>
  <c r="G797" i="7" s="1"/>
  <c r="E798" i="7"/>
  <c r="E799" i="7"/>
  <c r="E800" i="7"/>
  <c r="E801" i="7"/>
  <c r="E802" i="7"/>
  <c r="E803" i="7"/>
  <c r="E804" i="7"/>
  <c r="G804" i="7" s="1"/>
  <c r="E805" i="7"/>
  <c r="G805" i="7" s="1"/>
  <c r="E806" i="7"/>
  <c r="E807" i="7"/>
  <c r="E808" i="7"/>
  <c r="E809" i="7"/>
  <c r="E810" i="7"/>
  <c r="E811" i="7"/>
  <c r="E812" i="7"/>
  <c r="G812" i="7" s="1"/>
  <c r="E813" i="7"/>
  <c r="G813" i="7" s="1"/>
  <c r="E814" i="7"/>
  <c r="E815" i="7"/>
  <c r="E816" i="7"/>
  <c r="E817" i="7"/>
  <c r="E818" i="7"/>
  <c r="E819" i="7"/>
  <c r="E820" i="7"/>
  <c r="G820" i="7" s="1"/>
  <c r="E821" i="7"/>
  <c r="G821" i="7" s="1"/>
  <c r="E822" i="7"/>
  <c r="E13" i="7"/>
  <c r="G13" i="7" s="1"/>
  <c r="G452" i="7"/>
  <c r="G460" i="7"/>
  <c r="G516" i="7"/>
  <c r="G524" i="7"/>
  <c r="G580" i="7"/>
  <c r="G588" i="7"/>
  <c r="G644" i="7"/>
  <c r="G652" i="7"/>
  <c r="G708" i="7"/>
  <c r="G716" i="7"/>
  <c r="G772" i="7"/>
  <c r="G780" i="7"/>
  <c r="G14" i="7"/>
  <c r="G15" i="7"/>
  <c r="G16" i="7"/>
  <c r="G17" i="7"/>
  <c r="G18" i="7"/>
  <c r="G19" i="7"/>
  <c r="G20" i="7"/>
  <c r="G22" i="7"/>
  <c r="G23" i="7"/>
  <c r="G24" i="7"/>
  <c r="G25" i="7"/>
  <c r="G26" i="7"/>
  <c r="G27" i="7"/>
  <c r="G28" i="7"/>
  <c r="G30" i="7"/>
  <c r="G31" i="7"/>
  <c r="G32" i="7"/>
  <c r="G33" i="7"/>
  <c r="G34" i="7"/>
  <c r="G35" i="7"/>
  <c r="G36" i="7"/>
  <c r="G38" i="7"/>
  <c r="G39" i="7"/>
  <c r="G40" i="7"/>
  <c r="G41" i="7"/>
  <c r="G42" i="7"/>
  <c r="G43" i="7"/>
  <c r="G44" i="7"/>
  <c r="G46" i="7"/>
  <c r="G47" i="7"/>
  <c r="G48" i="7"/>
  <c r="G49" i="7"/>
  <c r="G50" i="7"/>
  <c r="G51" i="7"/>
  <c r="G52" i="7"/>
  <c r="G54" i="7"/>
  <c r="G55" i="7"/>
  <c r="G56" i="7"/>
  <c r="G57" i="7"/>
  <c r="G58" i="7"/>
  <c r="G59" i="7"/>
  <c r="G60" i="7"/>
  <c r="G62" i="7"/>
  <c r="G63" i="7"/>
  <c r="G64" i="7"/>
  <c r="G65" i="7"/>
  <c r="G66" i="7"/>
  <c r="G67" i="7"/>
  <c r="G68" i="7"/>
  <c r="G70" i="7"/>
  <c r="G71" i="7"/>
  <c r="G72" i="7"/>
  <c r="G73" i="7"/>
  <c r="G74" i="7"/>
  <c r="G75" i="7"/>
  <c r="G76" i="7"/>
  <c r="G78" i="7"/>
  <c r="G79" i="7"/>
  <c r="G80" i="7"/>
  <c r="G81" i="7"/>
  <c r="G82" i="7"/>
  <c r="G83" i="7"/>
  <c r="G84" i="7"/>
  <c r="G86" i="7"/>
  <c r="G87" i="7"/>
  <c r="G88" i="7"/>
  <c r="G89" i="7"/>
  <c r="G90" i="7"/>
  <c r="G91" i="7"/>
  <c r="G92" i="7"/>
  <c r="G94" i="7"/>
  <c r="G95" i="7"/>
  <c r="G96" i="7"/>
  <c r="G97" i="7"/>
  <c r="G98" i="7"/>
  <c r="G99" i="7"/>
  <c r="G100" i="7"/>
  <c r="G102" i="7"/>
  <c r="G103" i="7"/>
  <c r="G104" i="7"/>
  <c r="G105" i="7"/>
  <c r="G106" i="7"/>
  <c r="G107" i="7"/>
  <c r="G108" i="7"/>
  <c r="G110" i="7"/>
  <c r="G111" i="7"/>
  <c r="G112" i="7"/>
  <c r="G113" i="7"/>
  <c r="G114" i="7"/>
  <c r="G115" i="7"/>
  <c r="G116" i="7"/>
  <c r="G118" i="7"/>
  <c r="G119" i="7"/>
  <c r="G120" i="7"/>
  <c r="G121" i="7"/>
  <c r="G122" i="7"/>
  <c r="G123" i="7"/>
  <c r="G124" i="7"/>
  <c r="G126" i="7"/>
  <c r="G127" i="7"/>
  <c r="G128" i="7"/>
  <c r="G129" i="7"/>
  <c r="G130" i="7"/>
  <c r="G131" i="7"/>
  <c r="G132" i="7"/>
  <c r="G134" i="7"/>
  <c r="G135" i="7"/>
  <c r="G136" i="7"/>
  <c r="G137" i="7"/>
  <c r="G138" i="7"/>
  <c r="G139" i="7"/>
  <c r="G140" i="7"/>
  <c r="G142" i="7"/>
  <c r="G143" i="7"/>
  <c r="G144" i="7"/>
  <c r="G145" i="7"/>
  <c r="G146" i="7"/>
  <c r="G147" i="7"/>
  <c r="G148" i="7"/>
  <c r="G150" i="7"/>
  <c r="G151" i="7"/>
  <c r="G152" i="7"/>
  <c r="G153" i="7"/>
  <c r="G154" i="7"/>
  <c r="G155" i="7"/>
  <c r="G156" i="7"/>
  <c r="G158" i="7"/>
  <c r="G159" i="7"/>
  <c r="G160" i="7"/>
  <c r="G161" i="7"/>
  <c r="G162" i="7"/>
  <c r="G163" i="7"/>
  <c r="G164" i="7"/>
  <c r="G166" i="7"/>
  <c r="G167" i="7"/>
  <c r="G168" i="7"/>
  <c r="G169" i="7"/>
  <c r="G170" i="7"/>
  <c r="G171" i="7"/>
  <c r="G172" i="7"/>
  <c r="G174" i="7"/>
  <c r="G175" i="7"/>
  <c r="G176" i="7"/>
  <c r="G177" i="7"/>
  <c r="G178" i="7"/>
  <c r="G179" i="7"/>
  <c r="G180" i="7"/>
  <c r="G182" i="7"/>
  <c r="G183" i="7"/>
  <c r="G184" i="7"/>
  <c r="G185" i="7"/>
  <c r="G186" i="7"/>
  <c r="G187" i="7"/>
  <c r="G188" i="7"/>
  <c r="G190" i="7"/>
  <c r="G191" i="7"/>
  <c r="G192" i="7"/>
  <c r="G193" i="7"/>
  <c r="G194" i="7"/>
  <c r="G195" i="7"/>
  <c r="G196" i="7"/>
  <c r="G198" i="7"/>
  <c r="G199" i="7"/>
  <c r="G200" i="7"/>
  <c r="G201" i="7"/>
  <c r="G202" i="7"/>
  <c r="G203" i="7"/>
  <c r="G204" i="7"/>
  <c r="G206" i="7"/>
  <c r="G207" i="7"/>
  <c r="G208" i="7"/>
  <c r="G209" i="7"/>
  <c r="G210" i="7"/>
  <c r="G211" i="7"/>
  <c r="G212" i="7"/>
  <c r="G214" i="7"/>
  <c r="G215" i="7"/>
  <c r="G216" i="7"/>
  <c r="G217" i="7"/>
  <c r="G218" i="7"/>
  <c r="G219" i="7"/>
  <c r="G220" i="7"/>
  <c r="G222" i="7"/>
  <c r="G223" i="7"/>
  <c r="G224" i="7"/>
  <c r="G225" i="7"/>
  <c r="G226" i="7"/>
  <c r="G227" i="7"/>
  <c r="G228" i="7"/>
  <c r="G230" i="7"/>
  <c r="G231" i="7"/>
  <c r="G232" i="7"/>
  <c r="G233" i="7"/>
  <c r="G234" i="7"/>
  <c r="G235" i="7"/>
  <c r="G236" i="7"/>
  <c r="G238" i="7"/>
  <c r="G239" i="7"/>
  <c r="G240" i="7"/>
  <c r="G241" i="7"/>
  <c r="G242" i="7"/>
  <c r="G243" i="7"/>
  <c r="G246" i="7"/>
  <c r="G247" i="7"/>
  <c r="G248" i="7"/>
  <c r="G249" i="7"/>
  <c r="G250" i="7"/>
  <c r="G251" i="7"/>
  <c r="G254" i="7"/>
  <c r="G255" i="7"/>
  <c r="G256" i="7"/>
  <c r="G257" i="7"/>
  <c r="G258" i="7"/>
  <c r="G259" i="7"/>
  <c r="G262" i="7"/>
  <c r="G263" i="7"/>
  <c r="G264" i="7"/>
  <c r="G265" i="7"/>
  <c r="G266" i="7"/>
  <c r="G267" i="7"/>
  <c r="G270" i="7"/>
  <c r="G271" i="7"/>
  <c r="G272" i="7"/>
  <c r="G273" i="7"/>
  <c r="G274" i="7"/>
  <c r="G275" i="7"/>
  <c r="G278" i="7"/>
  <c r="G279" i="7"/>
  <c r="G280" i="7"/>
  <c r="G281" i="7"/>
  <c r="G282" i="7"/>
  <c r="G283" i="7"/>
  <c r="G286" i="7"/>
  <c r="G287" i="7"/>
  <c r="G288" i="7"/>
  <c r="G289" i="7"/>
  <c r="G290" i="7"/>
  <c r="G291" i="7"/>
  <c r="G294" i="7"/>
  <c r="G295" i="7"/>
  <c r="G296" i="7"/>
  <c r="G297" i="7"/>
  <c r="G298" i="7"/>
  <c r="G299" i="7"/>
  <c r="G302" i="7"/>
  <c r="G303" i="7"/>
  <c r="G304" i="7"/>
  <c r="G305" i="7"/>
  <c r="G306" i="7"/>
  <c r="G307" i="7"/>
  <c r="G310" i="7"/>
  <c r="G311" i="7"/>
  <c r="G312" i="7"/>
  <c r="G313" i="7"/>
  <c r="G314" i="7"/>
  <c r="G315" i="7"/>
  <c r="G318" i="7"/>
  <c r="G319" i="7"/>
  <c r="G320" i="7"/>
  <c r="G321" i="7"/>
  <c r="G322" i="7"/>
  <c r="G323" i="7"/>
  <c r="G326" i="7"/>
  <c r="G327" i="7"/>
  <c r="G328" i="7"/>
  <c r="G329" i="7"/>
  <c r="G330" i="7"/>
  <c r="G331" i="7"/>
  <c r="G334" i="7"/>
  <c r="G335" i="7"/>
  <c r="G336" i="7"/>
  <c r="G337" i="7"/>
  <c r="G338" i="7"/>
  <c r="G339" i="7"/>
  <c r="G342" i="7"/>
  <c r="G343" i="7"/>
  <c r="G344" i="7"/>
  <c r="G345" i="7"/>
  <c r="G346" i="7"/>
  <c r="G347" i="7"/>
  <c r="G350" i="7"/>
  <c r="G351" i="7"/>
  <c r="G352" i="7"/>
  <c r="G353" i="7"/>
  <c r="G354" i="7"/>
  <c r="G355" i="7"/>
  <c r="G358" i="7"/>
  <c r="G359" i="7"/>
  <c r="G360" i="7"/>
  <c r="G361" i="7"/>
  <c r="G362" i="7"/>
  <c r="G363" i="7"/>
  <c r="G366" i="7"/>
  <c r="G367" i="7"/>
  <c r="G368" i="7"/>
  <c r="G369" i="7"/>
  <c r="G370" i="7"/>
  <c r="G371" i="7"/>
  <c r="G374" i="7"/>
  <c r="G375" i="7"/>
  <c r="G376" i="7"/>
  <c r="G377" i="7"/>
  <c r="G378" i="7"/>
  <c r="G379" i="7"/>
  <c r="G382" i="7"/>
  <c r="G383" i="7"/>
  <c r="G384" i="7"/>
  <c r="G385" i="7"/>
  <c r="G386" i="7"/>
  <c r="G387" i="7"/>
  <c r="G390" i="7"/>
  <c r="G391" i="7"/>
  <c r="G392" i="7"/>
  <c r="G393" i="7"/>
  <c r="G394" i="7"/>
  <c r="G395" i="7"/>
  <c r="G398" i="7"/>
  <c r="G399" i="7"/>
  <c r="G400" i="7"/>
  <c r="G401" i="7"/>
  <c r="G402" i="7"/>
  <c r="G403" i="7"/>
  <c r="G406" i="7"/>
  <c r="G407" i="7"/>
  <c r="G408" i="7"/>
  <c r="G409" i="7"/>
  <c r="G410" i="7"/>
  <c r="G411" i="7"/>
  <c r="G414" i="7"/>
  <c r="G415" i="7"/>
  <c r="G416" i="7"/>
  <c r="G417" i="7"/>
  <c r="G418" i="7"/>
  <c r="G419" i="7"/>
  <c r="G422" i="7"/>
  <c r="G423" i="7"/>
  <c r="G424" i="7"/>
  <c r="G425" i="7"/>
  <c r="G426" i="7"/>
  <c r="G427" i="7"/>
  <c r="G430" i="7"/>
  <c r="G431" i="7"/>
  <c r="G432" i="7"/>
  <c r="G433" i="7"/>
  <c r="G434" i="7"/>
  <c r="G435" i="7"/>
  <c r="G438" i="7"/>
  <c r="G439" i="7"/>
  <c r="G440" i="7"/>
  <c r="G441" i="7"/>
  <c r="G442" i="7"/>
  <c r="G443" i="7"/>
  <c r="G446" i="7"/>
  <c r="G447" i="7"/>
  <c r="G448" i="7"/>
  <c r="G449" i="7"/>
  <c r="G450" i="7"/>
  <c r="G451" i="7"/>
  <c r="G453" i="7"/>
  <c r="G454" i="7"/>
  <c r="G455" i="7"/>
  <c r="G456" i="7"/>
  <c r="G457" i="7"/>
  <c r="G458" i="7"/>
  <c r="G459" i="7"/>
  <c r="G462" i="7"/>
  <c r="G463" i="7"/>
  <c r="G464" i="7"/>
  <c r="G465" i="7"/>
  <c r="G466" i="7"/>
  <c r="G467" i="7"/>
  <c r="G470" i="7"/>
  <c r="G471" i="7"/>
  <c r="G472" i="7"/>
  <c r="G473" i="7"/>
  <c r="G474" i="7"/>
  <c r="G475" i="7"/>
  <c r="G478" i="7"/>
  <c r="G479" i="7"/>
  <c r="G480" i="7"/>
  <c r="G481" i="7"/>
  <c r="G482" i="7"/>
  <c r="G483" i="7"/>
  <c r="G486" i="7"/>
  <c r="G487" i="7"/>
  <c r="G488" i="7"/>
  <c r="G489" i="7"/>
  <c r="G490" i="7"/>
  <c r="G491" i="7"/>
  <c r="G494" i="7"/>
  <c r="G495" i="7"/>
  <c r="G496" i="7"/>
  <c r="G497" i="7"/>
  <c r="G498" i="7"/>
  <c r="G499" i="7"/>
  <c r="G502" i="7"/>
  <c r="G503" i="7"/>
  <c r="G504" i="7"/>
  <c r="G505" i="7"/>
  <c r="G506" i="7"/>
  <c r="G507" i="7"/>
  <c r="G510" i="7"/>
  <c r="G511" i="7"/>
  <c r="G512" i="7"/>
  <c r="G513" i="7"/>
  <c r="G514" i="7"/>
  <c r="G515" i="7"/>
  <c r="G517" i="7"/>
  <c r="G518" i="7"/>
  <c r="G519" i="7"/>
  <c r="G520" i="7"/>
  <c r="G521" i="7"/>
  <c r="G522" i="7"/>
  <c r="G523" i="7"/>
  <c r="G526" i="7"/>
  <c r="G527" i="7"/>
  <c r="G528" i="7"/>
  <c r="G529" i="7"/>
  <c r="G530" i="7"/>
  <c r="G531" i="7"/>
  <c r="G534" i="7"/>
  <c r="G535" i="7"/>
  <c r="G536" i="7"/>
  <c r="G537" i="7"/>
  <c r="G538" i="7"/>
  <c r="G539" i="7"/>
  <c r="G542" i="7"/>
  <c r="G543" i="7"/>
  <c r="G544" i="7"/>
  <c r="G545" i="7"/>
  <c r="G546" i="7"/>
  <c r="G547" i="7"/>
  <c r="G550" i="7"/>
  <c r="G551" i="7"/>
  <c r="G552" i="7"/>
  <c r="G553" i="7"/>
  <c r="G554" i="7"/>
  <c r="G555" i="7"/>
  <c r="G558" i="7"/>
  <c r="G559" i="7"/>
  <c r="G560" i="7"/>
  <c r="G561" i="7"/>
  <c r="G562" i="7"/>
  <c r="G563" i="7"/>
  <c r="G566" i="7"/>
  <c r="G567" i="7"/>
  <c r="G568" i="7"/>
  <c r="G569" i="7"/>
  <c r="G570" i="7"/>
  <c r="G571" i="7"/>
  <c r="G574" i="7"/>
  <c r="G575" i="7"/>
  <c r="G576" i="7"/>
  <c r="G577" i="7"/>
  <c r="G578" i="7"/>
  <c r="G579" i="7"/>
  <c r="G581" i="7"/>
  <c r="G582" i="7"/>
  <c r="G583" i="7"/>
  <c r="G584" i="7"/>
  <c r="G585" i="7"/>
  <c r="G586" i="7"/>
  <c r="G587" i="7"/>
  <c r="G590" i="7"/>
  <c r="G591" i="7"/>
  <c r="G592" i="7"/>
  <c r="G593" i="7"/>
  <c r="G594" i="7"/>
  <c r="G595" i="7"/>
  <c r="G598" i="7"/>
  <c r="G599" i="7"/>
  <c r="G600" i="7"/>
  <c r="G601" i="7"/>
  <c r="G602" i="7"/>
  <c r="G603" i="7"/>
  <c r="G606" i="7"/>
  <c r="G607" i="7"/>
  <c r="G608" i="7"/>
  <c r="G609" i="7"/>
  <c r="G610" i="7"/>
  <c r="G611" i="7"/>
  <c r="G614" i="7"/>
  <c r="G615" i="7"/>
  <c r="G616" i="7"/>
  <c r="G617" i="7"/>
  <c r="G618" i="7"/>
  <c r="G619" i="7"/>
  <c r="G622" i="7"/>
  <c r="G623" i="7"/>
  <c r="G624" i="7"/>
  <c r="G625" i="7"/>
  <c r="G626" i="7"/>
  <c r="G627" i="7"/>
  <c r="G630" i="7"/>
  <c r="G631" i="7"/>
  <c r="G632" i="7"/>
  <c r="G633" i="7"/>
  <c r="G634" i="7"/>
  <c r="G635" i="7"/>
  <c r="G638" i="7"/>
  <c r="G639" i="7"/>
  <c r="G640" i="7"/>
  <c r="G641" i="7"/>
  <c r="G642" i="7"/>
  <c r="G643" i="7"/>
  <c r="G645" i="7"/>
  <c r="G646" i="7"/>
  <c r="G647" i="7"/>
  <c r="G648" i="7"/>
  <c r="G649" i="7"/>
  <c r="G650" i="7"/>
  <c r="G651" i="7"/>
  <c r="G654" i="7"/>
  <c r="G655" i="7"/>
  <c r="G656" i="7"/>
  <c r="G657" i="7"/>
  <c r="G658" i="7"/>
  <c r="G659" i="7"/>
  <c r="G662" i="7"/>
  <c r="G663" i="7"/>
  <c r="G664" i="7"/>
  <c r="G665" i="7"/>
  <c r="G666" i="7"/>
  <c r="G667" i="7"/>
  <c r="G670" i="7"/>
  <c r="G671" i="7"/>
  <c r="G672" i="7"/>
  <c r="G673" i="7"/>
  <c r="G674" i="7"/>
  <c r="G675" i="7"/>
  <c r="G678" i="7"/>
  <c r="G679" i="7"/>
  <c r="G680" i="7"/>
  <c r="G681" i="7"/>
  <c r="G682" i="7"/>
  <c r="G683" i="7"/>
  <c r="G686" i="7"/>
  <c r="G687" i="7"/>
  <c r="G688" i="7"/>
  <c r="G689" i="7"/>
  <c r="G690" i="7"/>
  <c r="G691" i="7"/>
  <c r="G694" i="7"/>
  <c r="G695" i="7"/>
  <c r="G696" i="7"/>
  <c r="G697" i="7"/>
  <c r="G698" i="7"/>
  <c r="G699" i="7"/>
  <c r="G702" i="7"/>
  <c r="G703" i="7"/>
  <c r="G704" i="7"/>
  <c r="G705" i="7"/>
  <c r="G706" i="7"/>
  <c r="G707" i="7"/>
  <c r="G709" i="7"/>
  <c r="G710" i="7"/>
  <c r="G711" i="7"/>
  <c r="G712" i="7"/>
  <c r="G713" i="7"/>
  <c r="G714" i="7"/>
  <c r="G715" i="7"/>
  <c r="G718" i="7"/>
  <c r="G719" i="7"/>
  <c r="G720" i="7"/>
  <c r="G721" i="7"/>
  <c r="G722" i="7"/>
  <c r="G723" i="7"/>
  <c r="G726" i="7"/>
  <c r="G727" i="7"/>
  <c r="G728" i="7"/>
  <c r="G729" i="7"/>
  <c r="G730" i="7"/>
  <c r="G731" i="7"/>
  <c r="G734" i="7"/>
  <c r="G735" i="7"/>
  <c r="G736" i="7"/>
  <c r="G737" i="7"/>
  <c r="G738" i="7"/>
  <c r="G739" i="7"/>
  <c r="G742" i="7"/>
  <c r="G743" i="7"/>
  <c r="G744" i="7"/>
  <c r="G745" i="7"/>
  <c r="G746" i="7"/>
  <c r="G747" i="7"/>
  <c r="G750" i="7"/>
  <c r="G751" i="7"/>
  <c r="G752" i="7"/>
  <c r="G753" i="7"/>
  <c r="G754" i="7"/>
  <c r="G755" i="7"/>
  <c r="G758" i="7"/>
  <c r="G759" i="7"/>
  <c r="G760" i="7"/>
  <c r="G761" i="7"/>
  <c r="G762" i="7"/>
  <c r="G763" i="7"/>
  <c r="G766" i="7"/>
  <c r="G767" i="7"/>
  <c r="G768" i="7"/>
  <c r="G769" i="7"/>
  <c r="G770" i="7"/>
  <c r="G771" i="7"/>
  <c r="G773" i="7"/>
  <c r="G774" i="7"/>
  <c r="G775" i="7"/>
  <c r="G776" i="7"/>
  <c r="G777" i="7"/>
  <c r="G778" i="7"/>
  <c r="G779" i="7"/>
  <c r="G782" i="7"/>
  <c r="G783" i="7"/>
  <c r="G784" i="7"/>
  <c r="G785" i="7"/>
  <c r="G786" i="7"/>
  <c r="G787" i="7"/>
  <c r="G790" i="7"/>
  <c r="G791" i="7"/>
  <c r="G792" i="7"/>
  <c r="G793" i="7"/>
  <c r="G794" i="7"/>
  <c r="G795" i="7"/>
  <c r="G798" i="7"/>
  <c r="G799" i="7"/>
  <c r="G800" i="7"/>
  <c r="G801" i="7"/>
  <c r="G802" i="7"/>
  <c r="G803" i="7"/>
  <c r="G806" i="7"/>
  <c r="G807" i="7"/>
  <c r="G808" i="7"/>
  <c r="G809" i="7"/>
  <c r="G810" i="7"/>
  <c r="G811" i="7"/>
  <c r="G814" i="7"/>
  <c r="G815" i="7"/>
  <c r="G816" i="7"/>
  <c r="G817" i="7"/>
  <c r="G818" i="7"/>
  <c r="G819" i="7"/>
  <c r="G822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13" i="7"/>
  <c r="C14" i="7"/>
  <c r="C15" i="7"/>
  <c r="C16" i="7"/>
  <c r="C17" i="7"/>
  <c r="C18" i="7"/>
  <c r="C19" i="7"/>
  <c r="C9" i="7" s="1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13" i="7"/>
  <c r="D9" i="7"/>
  <c r="D3" i="7"/>
  <c r="F2" i="7"/>
  <c r="C2" i="6"/>
  <c r="C3" i="6"/>
  <c r="C4" i="6"/>
  <c r="C5" i="6"/>
  <c r="C6" i="6"/>
  <c r="C7" i="6"/>
  <c r="C8" i="6"/>
  <c r="C9" i="6"/>
  <c r="C10" i="6"/>
  <c r="C11" i="6"/>
  <c r="C1" i="6"/>
  <c r="F62" i="5"/>
  <c r="F63" i="5" s="1"/>
  <c r="G9" i="7" l="1"/>
  <c r="F64" i="5"/>
  <c r="F61" i="5"/>
  <c r="C60" i="5"/>
  <c r="F34" i="5"/>
  <c r="F35" i="5"/>
  <c r="F36" i="5"/>
  <c r="F37" i="5"/>
  <c r="F38" i="5"/>
  <c r="F39" i="5"/>
  <c r="F40" i="5"/>
  <c r="F41" i="5"/>
  <c r="F33" i="5"/>
  <c r="E34" i="5"/>
  <c r="E35" i="5"/>
  <c r="E36" i="5"/>
  <c r="E37" i="5"/>
  <c r="E38" i="5"/>
  <c r="E39" i="5"/>
  <c r="E40" i="5"/>
  <c r="E41" i="5"/>
  <c r="E33" i="5"/>
  <c r="D34" i="5"/>
  <c r="G34" i="5" s="1"/>
  <c r="D35" i="5"/>
  <c r="G35" i="5" s="1"/>
  <c r="D40" i="5"/>
  <c r="G40" i="5" s="1"/>
  <c r="D33" i="5"/>
  <c r="G33" i="5" s="1"/>
  <c r="M37" i="5"/>
  <c r="C26" i="5"/>
  <c r="D16" i="5"/>
  <c r="D18" i="5"/>
  <c r="D19" i="5"/>
  <c r="D3" i="5"/>
  <c r="F2" i="5"/>
  <c r="D36" i="5" s="1"/>
  <c r="G36" i="5" s="1"/>
  <c r="D17" i="5" l="1"/>
  <c r="D41" i="5"/>
  <c r="G41" i="5" s="1"/>
  <c r="D15" i="5"/>
  <c r="D14" i="5"/>
  <c r="D38" i="5"/>
  <c r="G38" i="5" s="1"/>
  <c r="D39" i="5"/>
  <c r="G39" i="5" s="1"/>
  <c r="D12" i="5"/>
  <c r="D22" i="5" s="1"/>
  <c r="D13" i="5"/>
  <c r="D37" i="5"/>
  <c r="G37" i="5" s="1"/>
  <c r="D20" i="5"/>
  <c r="D11" i="2"/>
  <c r="C11" i="2"/>
  <c r="O11" i="2"/>
  <c r="P11" i="2"/>
  <c r="A4" i="4" a="1"/>
  <c r="Q11" i="2"/>
  <c r="E11" i="2"/>
  <c r="Q12" i="2"/>
  <c r="E12" i="2"/>
  <c r="Y12" i="2"/>
  <c r="Y11" i="2"/>
  <c r="Y10" i="2"/>
  <c r="Y9" i="2"/>
  <c r="Y8" i="2"/>
  <c r="Y7" i="2"/>
  <c r="Y6" i="2"/>
  <c r="Y5" i="2"/>
  <c r="Y4" i="2"/>
  <c r="Y3" i="2"/>
  <c r="Y2" i="2"/>
  <c r="G43" i="5" l="1"/>
  <c r="A4" i="4"/>
  <c r="C6" i="4"/>
  <c r="B9" i="4"/>
  <c r="A12" i="4"/>
  <c r="C14" i="4"/>
  <c r="B17" i="4"/>
  <c r="A20" i="4"/>
  <c r="C22" i="4"/>
  <c r="B25" i="4"/>
  <c r="A28" i="4"/>
  <c r="C30" i="4"/>
  <c r="B33" i="4"/>
  <c r="A36" i="4"/>
  <c r="C38" i="4"/>
  <c r="B41" i="4"/>
  <c r="A44" i="4"/>
  <c r="C46" i="4"/>
  <c r="B49" i="4"/>
  <c r="A52" i="4"/>
  <c r="C54" i="4"/>
  <c r="B57" i="4"/>
  <c r="A60" i="4"/>
  <c r="C62" i="4"/>
  <c r="B65" i="4"/>
  <c r="A68" i="4"/>
  <c r="C70" i="4"/>
  <c r="B73" i="4"/>
  <c r="A76" i="4"/>
  <c r="C78" i="4"/>
  <c r="B81" i="4"/>
  <c r="A84" i="4"/>
  <c r="C86" i="4"/>
  <c r="B89" i="4"/>
  <c r="A92" i="4"/>
  <c r="C94" i="4"/>
  <c r="B97" i="4"/>
  <c r="A100" i="4"/>
  <c r="C102" i="4"/>
  <c r="B105" i="4"/>
  <c r="A108" i="4"/>
  <c r="C110" i="4"/>
  <c r="B113" i="4"/>
  <c r="A116" i="4"/>
  <c r="C118" i="4"/>
  <c r="B121" i="4"/>
  <c r="A124" i="4"/>
  <c r="C126" i="4"/>
  <c r="B129" i="4"/>
  <c r="A132" i="4"/>
  <c r="C134" i="4"/>
  <c r="B137" i="4"/>
  <c r="A140" i="4"/>
  <c r="C142" i="4"/>
  <c r="B145" i="4"/>
  <c r="A148" i="4"/>
  <c r="C150" i="4"/>
  <c r="B153" i="4"/>
  <c r="A156" i="4"/>
  <c r="C158" i="4"/>
  <c r="B161" i="4"/>
  <c r="A164" i="4"/>
  <c r="C166" i="4"/>
  <c r="B169" i="4"/>
  <c r="A172" i="4"/>
  <c r="C174" i="4"/>
  <c r="B177" i="4"/>
  <c r="A180" i="4"/>
  <c r="C182" i="4"/>
  <c r="B185" i="4"/>
  <c r="A188" i="4"/>
  <c r="C190" i="4"/>
  <c r="B193" i="4"/>
  <c r="A196" i="4"/>
  <c r="C198" i="4"/>
  <c r="B201" i="4"/>
  <c r="A204" i="4"/>
  <c r="C206" i="4"/>
  <c r="B209" i="4"/>
  <c r="A212" i="4"/>
  <c r="C214" i="4"/>
  <c r="B217" i="4"/>
  <c r="A220" i="4"/>
  <c r="C222" i="4"/>
  <c r="B225" i="4"/>
  <c r="A228" i="4"/>
  <c r="B4" i="4"/>
  <c r="A7" i="4"/>
  <c r="C9" i="4"/>
  <c r="B12" i="4"/>
  <c r="A15" i="4"/>
  <c r="C17" i="4"/>
  <c r="B20" i="4"/>
  <c r="A23" i="4"/>
  <c r="C25" i="4"/>
  <c r="B28" i="4"/>
  <c r="A31" i="4"/>
  <c r="C33" i="4"/>
  <c r="B36" i="4"/>
  <c r="A39" i="4"/>
  <c r="C41" i="4"/>
  <c r="B44" i="4"/>
  <c r="A47" i="4"/>
  <c r="C49" i="4"/>
  <c r="B52" i="4"/>
  <c r="A55" i="4"/>
  <c r="C57" i="4"/>
  <c r="B60" i="4"/>
  <c r="A63" i="4"/>
  <c r="C65" i="4"/>
  <c r="B68" i="4"/>
  <c r="A71" i="4"/>
  <c r="C73" i="4"/>
  <c r="B76" i="4"/>
  <c r="A79" i="4"/>
  <c r="C81" i="4"/>
  <c r="B84" i="4"/>
  <c r="A87" i="4"/>
  <c r="C89" i="4"/>
  <c r="B92" i="4"/>
  <c r="A95" i="4"/>
  <c r="C97" i="4"/>
  <c r="B100" i="4"/>
  <c r="A103" i="4"/>
  <c r="C105" i="4"/>
  <c r="B108" i="4"/>
  <c r="A111" i="4"/>
  <c r="C113" i="4"/>
  <c r="B116" i="4"/>
  <c r="A119" i="4"/>
  <c r="C121" i="4"/>
  <c r="B124" i="4"/>
  <c r="A127" i="4"/>
  <c r="C129" i="4"/>
  <c r="B132" i="4"/>
  <c r="A135" i="4"/>
  <c r="C137" i="4"/>
  <c r="B140" i="4"/>
  <c r="A143" i="4"/>
  <c r="C145" i="4"/>
  <c r="B148" i="4"/>
  <c r="A151" i="4"/>
  <c r="C153" i="4"/>
  <c r="B156" i="4"/>
  <c r="A159" i="4"/>
  <c r="C161" i="4"/>
  <c r="B164" i="4"/>
  <c r="A167" i="4"/>
  <c r="C169" i="4"/>
  <c r="B172" i="4"/>
  <c r="A175" i="4"/>
  <c r="C177" i="4"/>
  <c r="B180" i="4"/>
  <c r="A183" i="4"/>
  <c r="C185" i="4"/>
  <c r="B188" i="4"/>
  <c r="A191" i="4"/>
  <c r="C193" i="4"/>
  <c r="B196" i="4"/>
  <c r="A199" i="4"/>
  <c r="C201" i="4"/>
  <c r="B204" i="4"/>
  <c r="A207" i="4"/>
  <c r="C209" i="4"/>
  <c r="B212" i="4"/>
  <c r="A215" i="4"/>
  <c r="C217" i="4"/>
  <c r="B220" i="4"/>
  <c r="A223" i="4"/>
  <c r="C225" i="4"/>
  <c r="B228" i="4"/>
  <c r="C4" i="4"/>
  <c r="B7" i="4"/>
  <c r="A10" i="4"/>
  <c r="C12" i="4"/>
  <c r="B15" i="4"/>
  <c r="A18" i="4"/>
  <c r="C20" i="4"/>
  <c r="B23" i="4"/>
  <c r="A26" i="4"/>
  <c r="C28" i="4"/>
  <c r="B31" i="4"/>
  <c r="A34" i="4"/>
  <c r="C36" i="4"/>
  <c r="B39" i="4"/>
  <c r="A42" i="4"/>
  <c r="C44" i="4"/>
  <c r="B47" i="4"/>
  <c r="A50" i="4"/>
  <c r="C52" i="4"/>
  <c r="B55" i="4"/>
  <c r="A58" i="4"/>
  <c r="C60" i="4"/>
  <c r="B63" i="4"/>
  <c r="A66" i="4"/>
  <c r="C68" i="4"/>
  <c r="B71" i="4"/>
  <c r="A74" i="4"/>
  <c r="C76" i="4"/>
  <c r="B79" i="4"/>
  <c r="A82" i="4"/>
  <c r="C84" i="4"/>
  <c r="B87" i="4"/>
  <c r="A90" i="4"/>
  <c r="C92" i="4"/>
  <c r="B95" i="4"/>
  <c r="A98" i="4"/>
  <c r="C100" i="4"/>
  <c r="B103" i="4"/>
  <c r="A106" i="4"/>
  <c r="C108" i="4"/>
  <c r="B111" i="4"/>
  <c r="A114" i="4"/>
  <c r="C116" i="4"/>
  <c r="B119" i="4"/>
  <c r="A122" i="4"/>
  <c r="C124" i="4"/>
  <c r="B127" i="4"/>
  <c r="A130" i="4"/>
  <c r="C132" i="4"/>
  <c r="B135" i="4"/>
  <c r="A138" i="4"/>
  <c r="C140" i="4"/>
  <c r="B143" i="4"/>
  <c r="A146" i="4"/>
  <c r="C148" i="4"/>
  <c r="B151" i="4"/>
  <c r="A154" i="4"/>
  <c r="C156" i="4"/>
  <c r="B159" i="4"/>
  <c r="A162" i="4"/>
  <c r="C164" i="4"/>
  <c r="B167" i="4"/>
  <c r="A170" i="4"/>
  <c r="C172" i="4"/>
  <c r="B175" i="4"/>
  <c r="A178" i="4"/>
  <c r="C180" i="4"/>
  <c r="B183" i="4"/>
  <c r="A186" i="4"/>
  <c r="C188" i="4"/>
  <c r="B191" i="4"/>
  <c r="A194" i="4"/>
  <c r="C196" i="4"/>
  <c r="B199" i="4"/>
  <c r="A202" i="4"/>
  <c r="C204" i="4"/>
  <c r="B207" i="4"/>
  <c r="A210" i="4"/>
  <c r="C212" i="4"/>
  <c r="B215" i="4"/>
  <c r="A218" i="4"/>
  <c r="C220" i="4"/>
  <c r="B223" i="4"/>
  <c r="A226" i="4"/>
  <c r="C228" i="4"/>
  <c r="A5" i="4"/>
  <c r="C7" i="4"/>
  <c r="B10" i="4"/>
  <c r="A13" i="4"/>
  <c r="C15" i="4"/>
  <c r="B18" i="4"/>
  <c r="A21" i="4"/>
  <c r="C23" i="4"/>
  <c r="B26" i="4"/>
  <c r="A29" i="4"/>
  <c r="C31" i="4"/>
  <c r="B34" i="4"/>
  <c r="A37" i="4"/>
  <c r="C39" i="4"/>
  <c r="B42" i="4"/>
  <c r="A45" i="4"/>
  <c r="C47" i="4"/>
  <c r="B50" i="4"/>
  <c r="A53" i="4"/>
  <c r="C55" i="4"/>
  <c r="B58" i="4"/>
  <c r="A61" i="4"/>
  <c r="C63" i="4"/>
  <c r="B66" i="4"/>
  <c r="A69" i="4"/>
  <c r="C71" i="4"/>
  <c r="B74" i="4"/>
  <c r="A77" i="4"/>
  <c r="C79" i="4"/>
  <c r="B82" i="4"/>
  <c r="A85" i="4"/>
  <c r="C87" i="4"/>
  <c r="B90" i="4"/>
  <c r="A93" i="4"/>
  <c r="C95" i="4"/>
  <c r="B98" i="4"/>
  <c r="A101" i="4"/>
  <c r="C103" i="4"/>
  <c r="B106" i="4"/>
  <c r="A109" i="4"/>
  <c r="C111" i="4"/>
  <c r="B114" i="4"/>
  <c r="A117" i="4"/>
  <c r="C119" i="4"/>
  <c r="B122" i="4"/>
  <c r="A125" i="4"/>
  <c r="C127" i="4"/>
  <c r="B130" i="4"/>
  <c r="A133" i="4"/>
  <c r="C135" i="4"/>
  <c r="B138" i="4"/>
  <c r="A141" i="4"/>
  <c r="C143" i="4"/>
  <c r="B146" i="4"/>
  <c r="B5" i="4"/>
  <c r="A8" i="4"/>
  <c r="C10" i="4"/>
  <c r="B13" i="4"/>
  <c r="A16" i="4"/>
  <c r="C18" i="4"/>
  <c r="B21" i="4"/>
  <c r="A24" i="4"/>
  <c r="C26" i="4"/>
  <c r="B29" i="4"/>
  <c r="A32" i="4"/>
  <c r="C34" i="4"/>
  <c r="B37" i="4"/>
  <c r="A40" i="4"/>
  <c r="C42" i="4"/>
  <c r="B45" i="4"/>
  <c r="A48" i="4"/>
  <c r="C50" i="4"/>
  <c r="B53" i="4"/>
  <c r="A56" i="4"/>
  <c r="C58" i="4"/>
  <c r="B61" i="4"/>
  <c r="A64" i="4"/>
  <c r="C66" i="4"/>
  <c r="B69" i="4"/>
  <c r="A72" i="4"/>
  <c r="C74" i="4"/>
  <c r="B77" i="4"/>
  <c r="A80" i="4"/>
  <c r="C82" i="4"/>
  <c r="B85" i="4"/>
  <c r="A88" i="4"/>
  <c r="C90" i="4"/>
  <c r="B93" i="4"/>
  <c r="A96" i="4"/>
  <c r="C98" i="4"/>
  <c r="B101" i="4"/>
  <c r="A104" i="4"/>
  <c r="C106" i="4"/>
  <c r="B109" i="4"/>
  <c r="A112" i="4"/>
  <c r="C114" i="4"/>
  <c r="B117" i="4"/>
  <c r="A120" i="4"/>
  <c r="C122" i="4"/>
  <c r="B125" i="4"/>
  <c r="A128" i="4"/>
  <c r="C130" i="4"/>
  <c r="B133" i="4"/>
  <c r="A136" i="4"/>
  <c r="C138" i="4"/>
  <c r="B141" i="4"/>
  <c r="A144" i="4"/>
  <c r="C146" i="4"/>
  <c r="B149" i="4"/>
  <c r="A152" i="4"/>
  <c r="C154" i="4"/>
  <c r="B157" i="4"/>
  <c r="A160" i="4"/>
  <c r="C162" i="4"/>
  <c r="B165" i="4"/>
  <c r="A168" i="4"/>
  <c r="C170" i="4"/>
  <c r="B173" i="4"/>
  <c r="A176" i="4"/>
  <c r="C178" i="4"/>
  <c r="B181" i="4"/>
  <c r="A184" i="4"/>
  <c r="C186" i="4"/>
  <c r="B189" i="4"/>
  <c r="A192" i="4"/>
  <c r="C194" i="4"/>
  <c r="B197" i="4"/>
  <c r="A200" i="4"/>
  <c r="C202" i="4"/>
  <c r="B205" i="4"/>
  <c r="A208" i="4"/>
  <c r="C210" i="4"/>
  <c r="B213" i="4"/>
  <c r="A216" i="4"/>
  <c r="C218" i="4"/>
  <c r="B221" i="4"/>
  <c r="A224" i="4"/>
  <c r="C226" i="4"/>
  <c r="B229" i="4"/>
  <c r="B6" i="4"/>
  <c r="A14" i="4"/>
  <c r="C21" i="4"/>
  <c r="C27" i="4"/>
  <c r="B35" i="4"/>
  <c r="A43" i="4"/>
  <c r="A49" i="4"/>
  <c r="C56" i="4"/>
  <c r="B64" i="4"/>
  <c r="B70" i="4"/>
  <c r="A78" i="4"/>
  <c r="C85" i="4"/>
  <c r="C91" i="4"/>
  <c r="B99" i="4"/>
  <c r="A107" i="4"/>
  <c r="A113" i="4"/>
  <c r="C120" i="4"/>
  <c r="B128" i="4"/>
  <c r="B134" i="4"/>
  <c r="A142" i="4"/>
  <c r="A149" i="4"/>
  <c r="B154" i="4"/>
  <c r="C159" i="4"/>
  <c r="A165" i="4"/>
  <c r="B170" i="4"/>
  <c r="C175" i="4"/>
  <c r="A181" i="4"/>
  <c r="B186" i="4"/>
  <c r="C191" i="4"/>
  <c r="A197" i="4"/>
  <c r="B202" i="4"/>
  <c r="C207" i="4"/>
  <c r="A213" i="4"/>
  <c r="B218" i="4"/>
  <c r="C223" i="4"/>
  <c r="A229" i="4"/>
  <c r="A232" i="4"/>
  <c r="C234" i="4"/>
  <c r="B237" i="4"/>
  <c r="A240" i="4"/>
  <c r="C242" i="4"/>
  <c r="B245" i="4"/>
  <c r="A248" i="4"/>
  <c r="C250" i="4"/>
  <c r="B253" i="4"/>
  <c r="A256" i="4"/>
  <c r="C258" i="4"/>
  <c r="B261" i="4"/>
  <c r="A264" i="4"/>
  <c r="C266" i="4"/>
  <c r="B269" i="4"/>
  <c r="A272" i="4"/>
  <c r="C274" i="4"/>
  <c r="B277" i="4"/>
  <c r="A280" i="4"/>
  <c r="C282" i="4"/>
  <c r="B285" i="4"/>
  <c r="A288" i="4"/>
  <c r="C290" i="4"/>
  <c r="B293" i="4"/>
  <c r="A296" i="4"/>
  <c r="C298" i="4"/>
  <c r="B301" i="4"/>
  <c r="A304" i="4"/>
  <c r="C306" i="4"/>
  <c r="B309" i="4"/>
  <c r="A312" i="4"/>
  <c r="C314" i="4"/>
  <c r="B317" i="4"/>
  <c r="A320" i="4"/>
  <c r="C322" i="4"/>
  <c r="B325" i="4"/>
  <c r="A328" i="4"/>
  <c r="C330" i="4"/>
  <c r="B333" i="4"/>
  <c r="A336" i="4"/>
  <c r="C338" i="4"/>
  <c r="B341" i="4"/>
  <c r="A344" i="4"/>
  <c r="C346" i="4"/>
  <c r="B349" i="4"/>
  <c r="A352" i="4"/>
  <c r="C354" i="4"/>
  <c r="B357" i="4"/>
  <c r="A360" i="4"/>
  <c r="C362" i="4"/>
  <c r="B8" i="4"/>
  <c r="B14" i="4"/>
  <c r="A22" i="4"/>
  <c r="C29" i="4"/>
  <c r="C35" i="4"/>
  <c r="B43" i="4"/>
  <c r="A51" i="4"/>
  <c r="A57" i="4"/>
  <c r="C64" i="4"/>
  <c r="B72" i="4"/>
  <c r="B78" i="4"/>
  <c r="A86" i="4"/>
  <c r="C93" i="4"/>
  <c r="C99" i="4"/>
  <c r="B107" i="4"/>
  <c r="A115" i="4"/>
  <c r="A121" i="4"/>
  <c r="C128" i="4"/>
  <c r="B136" i="4"/>
  <c r="B142" i="4"/>
  <c r="C149" i="4"/>
  <c r="A155" i="4"/>
  <c r="B160" i="4"/>
  <c r="C165" i="4"/>
  <c r="A171" i="4"/>
  <c r="B176" i="4"/>
  <c r="C181" i="4"/>
  <c r="A187" i="4"/>
  <c r="B192" i="4"/>
  <c r="C197" i="4"/>
  <c r="A203" i="4"/>
  <c r="B208" i="4"/>
  <c r="C213" i="4"/>
  <c r="A219" i="4"/>
  <c r="B224" i="4"/>
  <c r="C229" i="4"/>
  <c r="B232" i="4"/>
  <c r="A235" i="4"/>
  <c r="C237" i="4"/>
  <c r="B240" i="4"/>
  <c r="A243" i="4"/>
  <c r="C245" i="4"/>
  <c r="B248" i="4"/>
  <c r="A251" i="4"/>
  <c r="C253" i="4"/>
  <c r="B256" i="4"/>
  <c r="A259" i="4"/>
  <c r="C261" i="4"/>
  <c r="B264" i="4"/>
  <c r="A267" i="4"/>
  <c r="C269" i="4"/>
  <c r="B272" i="4"/>
  <c r="A275" i="4"/>
  <c r="C277" i="4"/>
  <c r="B280" i="4"/>
  <c r="A283" i="4"/>
  <c r="C285" i="4"/>
  <c r="B288" i="4"/>
  <c r="A291" i="4"/>
  <c r="C293" i="4"/>
  <c r="B296" i="4"/>
  <c r="A299" i="4"/>
  <c r="C301" i="4"/>
  <c r="B304" i="4"/>
  <c r="A307" i="4"/>
  <c r="C309" i="4"/>
  <c r="B312" i="4"/>
  <c r="A315" i="4"/>
  <c r="C317" i="4"/>
  <c r="B320" i="4"/>
  <c r="A323" i="4"/>
  <c r="C325" i="4"/>
  <c r="B328" i="4"/>
  <c r="A331" i="4"/>
  <c r="C333" i="4"/>
  <c r="B336" i="4"/>
  <c r="A339" i="4"/>
  <c r="C341" i="4"/>
  <c r="B344" i="4"/>
  <c r="A347" i="4"/>
  <c r="C349" i="4"/>
  <c r="B352" i="4"/>
  <c r="A355" i="4"/>
  <c r="C357" i="4"/>
  <c r="B360" i="4"/>
  <c r="A11" i="4"/>
  <c r="A17" i="4"/>
  <c r="C24" i="4"/>
  <c r="B32" i="4"/>
  <c r="B38" i="4"/>
  <c r="A46" i="4"/>
  <c r="C53" i="4"/>
  <c r="C59" i="4"/>
  <c r="B67" i="4"/>
  <c r="A75" i="4"/>
  <c r="A81" i="4"/>
  <c r="C88" i="4"/>
  <c r="B96" i="4"/>
  <c r="B102" i="4"/>
  <c r="A110" i="4"/>
  <c r="C117" i="4"/>
  <c r="C123" i="4"/>
  <c r="B131" i="4"/>
  <c r="A139" i="4"/>
  <c r="A145" i="4"/>
  <c r="C151" i="4"/>
  <c r="A157" i="4"/>
  <c r="B162" i="4"/>
  <c r="C167" i="4"/>
  <c r="A173" i="4"/>
  <c r="B178" i="4"/>
  <c r="C183" i="4"/>
  <c r="A189" i="4"/>
  <c r="B194" i="4"/>
  <c r="C199" i="4"/>
  <c r="A205" i="4"/>
  <c r="B210" i="4"/>
  <c r="C215" i="4"/>
  <c r="A221" i="4"/>
  <c r="B226" i="4"/>
  <c r="C230" i="4"/>
  <c r="B233" i="4"/>
  <c r="A236" i="4"/>
  <c r="C238" i="4"/>
  <c r="B241" i="4"/>
  <c r="A244" i="4"/>
  <c r="C246" i="4"/>
  <c r="B249" i="4"/>
  <c r="A252" i="4"/>
  <c r="C254" i="4"/>
  <c r="B257" i="4"/>
  <c r="A260" i="4"/>
  <c r="C262" i="4"/>
  <c r="B265" i="4"/>
  <c r="A268" i="4"/>
  <c r="C270" i="4"/>
  <c r="B273" i="4"/>
  <c r="A276" i="4"/>
  <c r="C278" i="4"/>
  <c r="B281" i="4"/>
  <c r="A284" i="4"/>
  <c r="C286" i="4"/>
  <c r="B289" i="4"/>
  <c r="A292" i="4"/>
  <c r="C294" i="4"/>
  <c r="B297" i="4"/>
  <c r="A300" i="4"/>
  <c r="C302" i="4"/>
  <c r="B305" i="4"/>
  <c r="A308" i="4"/>
  <c r="C310" i="4"/>
  <c r="C8" i="4"/>
  <c r="B19" i="4"/>
  <c r="B30" i="4"/>
  <c r="A41" i="4"/>
  <c r="A54" i="4"/>
  <c r="A65" i="4"/>
  <c r="C75" i="4"/>
  <c r="B88" i="4"/>
  <c r="A99" i="4"/>
  <c r="B110" i="4"/>
  <c r="A123" i="4"/>
  <c r="C133" i="4"/>
  <c r="C144" i="4"/>
  <c r="A153" i="4"/>
  <c r="A163" i="4"/>
  <c r="B171" i="4"/>
  <c r="B179" i="4"/>
  <c r="C187" i="4"/>
  <c r="C195" i="4"/>
  <c r="C205" i="4"/>
  <c r="A214" i="4"/>
  <c r="A222" i="4"/>
  <c r="B230" i="4"/>
  <c r="B234" i="4"/>
  <c r="A239" i="4"/>
  <c r="B243" i="4"/>
  <c r="B247" i="4"/>
  <c r="C251" i="4"/>
  <c r="C255" i="4"/>
  <c r="B260" i="4"/>
  <c r="C264" i="4"/>
  <c r="C268" i="4"/>
  <c r="A273" i="4"/>
  <c r="A277" i="4"/>
  <c r="C281" i="4"/>
  <c r="A286" i="4"/>
  <c r="A290" i="4"/>
  <c r="B294" i="4"/>
  <c r="B298" i="4"/>
  <c r="A303" i="4"/>
  <c r="B307" i="4"/>
  <c r="B311" i="4"/>
  <c r="B315" i="4"/>
  <c r="C318" i="4"/>
  <c r="A322" i="4"/>
  <c r="A326" i="4"/>
  <c r="B329" i="4"/>
  <c r="C332" i="4"/>
  <c r="C336" i="4"/>
  <c r="A340" i="4"/>
  <c r="B343" i="4"/>
  <c r="B347" i="4"/>
  <c r="C350" i="4"/>
  <c r="A354" i="4"/>
  <c r="A358" i="4"/>
  <c r="B361" i="4"/>
  <c r="B364" i="4"/>
  <c r="A367" i="4"/>
  <c r="C369" i="4"/>
  <c r="B372" i="4"/>
  <c r="A375" i="4"/>
  <c r="C377" i="4"/>
  <c r="B380" i="4"/>
  <c r="A383" i="4"/>
  <c r="C385" i="4"/>
  <c r="B388" i="4"/>
  <c r="A391" i="4"/>
  <c r="C393" i="4"/>
  <c r="B396" i="4"/>
  <c r="A399" i="4"/>
  <c r="C401" i="4"/>
  <c r="B404" i="4"/>
  <c r="A407" i="4"/>
  <c r="C409" i="4"/>
  <c r="B412" i="4"/>
  <c r="A415" i="4"/>
  <c r="C417" i="4"/>
  <c r="B420" i="4"/>
  <c r="A423" i="4"/>
  <c r="C425" i="4"/>
  <c r="B428" i="4"/>
  <c r="A431" i="4"/>
  <c r="C433" i="4"/>
  <c r="B436" i="4"/>
  <c r="A439" i="4"/>
  <c r="C441" i="4"/>
  <c r="B444" i="4"/>
  <c r="A447" i="4"/>
  <c r="C449" i="4"/>
  <c r="B452" i="4"/>
  <c r="A455" i="4"/>
  <c r="C457" i="4"/>
  <c r="B460" i="4"/>
  <c r="A463" i="4"/>
  <c r="C465" i="4"/>
  <c r="B468" i="4"/>
  <c r="A471" i="4"/>
  <c r="C473" i="4"/>
  <c r="B476" i="4"/>
  <c r="A479" i="4"/>
  <c r="C481" i="4"/>
  <c r="A9" i="4"/>
  <c r="C19" i="4"/>
  <c r="C32" i="4"/>
  <c r="C43" i="4"/>
  <c r="B54" i="4"/>
  <c r="A67" i="4"/>
  <c r="C77" i="4"/>
  <c r="A89" i="4"/>
  <c r="C101" i="4"/>
  <c r="B112" i="4"/>
  <c r="B123" i="4"/>
  <c r="A134" i="4"/>
  <c r="A147" i="4"/>
  <c r="B155" i="4"/>
  <c r="B163" i="4"/>
  <c r="C171" i="4"/>
  <c r="C179" i="4"/>
  <c r="C189" i="4"/>
  <c r="A198" i="4"/>
  <c r="A206" i="4"/>
  <c r="B214" i="4"/>
  <c r="B222" i="4"/>
  <c r="A231" i="4"/>
  <c r="B235" i="4"/>
  <c r="B239" i="4"/>
  <c r="C243" i="4"/>
  <c r="C247" i="4"/>
  <c r="B252" i="4"/>
  <c r="C256" i="4"/>
  <c r="C260" i="4"/>
  <c r="A265" i="4"/>
  <c r="A269" i="4"/>
  <c r="C273" i="4"/>
  <c r="A278" i="4"/>
  <c r="A282" i="4"/>
  <c r="B286" i="4"/>
  <c r="B290" i="4"/>
  <c r="A295" i="4"/>
  <c r="B299" i="4"/>
  <c r="B303" i="4"/>
  <c r="C307" i="4"/>
  <c r="C311" i="4"/>
  <c r="C315" i="4"/>
  <c r="A319" i="4"/>
  <c r="B322" i="4"/>
  <c r="B326" i="4"/>
  <c r="C329" i="4"/>
  <c r="A333" i="4"/>
  <c r="A337" i="4"/>
  <c r="B340" i="4"/>
  <c r="C343" i="4"/>
  <c r="C347" i="4"/>
  <c r="A351" i="4"/>
  <c r="B354" i="4"/>
  <c r="B358" i="4"/>
  <c r="C361" i="4"/>
  <c r="C364" i="4"/>
  <c r="B367" i="4"/>
  <c r="A370" i="4"/>
  <c r="C372" i="4"/>
  <c r="B375" i="4"/>
  <c r="A378" i="4"/>
  <c r="C380" i="4"/>
  <c r="B383" i="4"/>
  <c r="A386" i="4"/>
  <c r="C388" i="4"/>
  <c r="B391" i="4"/>
  <c r="A394" i="4"/>
  <c r="C396" i="4"/>
  <c r="B399" i="4"/>
  <c r="A402" i="4"/>
  <c r="C404" i="4"/>
  <c r="B407" i="4"/>
  <c r="A410" i="4"/>
  <c r="C412" i="4"/>
  <c r="B415" i="4"/>
  <c r="A418" i="4"/>
  <c r="C420" i="4"/>
  <c r="B423" i="4"/>
  <c r="A426" i="4"/>
  <c r="C428" i="4"/>
  <c r="B431" i="4"/>
  <c r="A434" i="4"/>
  <c r="C436" i="4"/>
  <c r="B439" i="4"/>
  <c r="A442" i="4"/>
  <c r="C444" i="4"/>
  <c r="B447" i="4"/>
  <c r="A450" i="4"/>
  <c r="C452" i="4"/>
  <c r="B455" i="4"/>
  <c r="A458" i="4"/>
  <c r="C460" i="4"/>
  <c r="B463" i="4"/>
  <c r="A466" i="4"/>
  <c r="C468" i="4"/>
  <c r="B471" i="4"/>
  <c r="A474" i="4"/>
  <c r="C476" i="4"/>
  <c r="B479" i="4"/>
  <c r="A482" i="4"/>
  <c r="C484" i="4"/>
  <c r="B487" i="4"/>
  <c r="A490" i="4"/>
  <c r="C492" i="4"/>
  <c r="B495" i="4"/>
  <c r="A498" i="4"/>
  <c r="C500" i="4"/>
  <c r="B503" i="4"/>
  <c r="A506" i="4"/>
  <c r="C508" i="4"/>
  <c r="B511" i="4"/>
  <c r="A514" i="4"/>
  <c r="C516" i="4"/>
  <c r="B519" i="4"/>
  <c r="A522" i="4"/>
  <c r="C524" i="4"/>
  <c r="B527" i="4"/>
  <c r="C13" i="4"/>
  <c r="A25" i="4"/>
  <c r="C37" i="4"/>
  <c r="B48" i="4"/>
  <c r="B59" i="4"/>
  <c r="A70" i="4"/>
  <c r="A83" i="4"/>
  <c r="A94" i="4"/>
  <c r="C104" i="4"/>
  <c r="C115" i="4"/>
  <c r="B126" i="4"/>
  <c r="B139" i="4"/>
  <c r="A150" i="4"/>
  <c r="A158" i="4"/>
  <c r="B166" i="4"/>
  <c r="B174" i="4"/>
  <c r="B184" i="4"/>
  <c r="C192" i="4"/>
  <c r="C200" i="4"/>
  <c r="A209" i="4"/>
  <c r="A217" i="4"/>
  <c r="A227" i="4"/>
  <c r="C232" i="4"/>
  <c r="C236" i="4"/>
  <c r="A241" i="4"/>
  <c r="A245" i="4"/>
  <c r="C249" i="4"/>
  <c r="A254" i="4"/>
  <c r="A258" i="4"/>
  <c r="B262" i="4"/>
  <c r="B266" i="4"/>
  <c r="A271" i="4"/>
  <c r="B275" i="4"/>
  <c r="B279" i="4"/>
  <c r="C283" i="4"/>
  <c r="C287" i="4"/>
  <c r="B292" i="4"/>
  <c r="C296" i="4"/>
  <c r="C300" i="4"/>
  <c r="A305" i="4"/>
  <c r="A309" i="4"/>
  <c r="B313" i="4"/>
  <c r="C316" i="4"/>
  <c r="C320" i="4"/>
  <c r="A324" i="4"/>
  <c r="B327" i="4"/>
  <c r="B331" i="4"/>
  <c r="C334" i="4"/>
  <c r="A338" i="4"/>
  <c r="A342" i="4"/>
  <c r="B345" i="4"/>
  <c r="C348" i="4"/>
  <c r="C352" i="4"/>
  <c r="A356" i="4"/>
  <c r="B359" i="4"/>
  <c r="A363" i="4"/>
  <c r="C365" i="4"/>
  <c r="B368" i="4"/>
  <c r="A371" i="4"/>
  <c r="C373" i="4"/>
  <c r="B376" i="4"/>
  <c r="A379" i="4"/>
  <c r="C381" i="4"/>
  <c r="B384" i="4"/>
  <c r="A387" i="4"/>
  <c r="C389" i="4"/>
  <c r="B392" i="4"/>
  <c r="A395" i="4"/>
  <c r="C397" i="4"/>
  <c r="B400" i="4"/>
  <c r="A403" i="4"/>
  <c r="C405" i="4"/>
  <c r="B408" i="4"/>
  <c r="A411" i="4"/>
  <c r="C413" i="4"/>
  <c r="B416" i="4"/>
  <c r="A419" i="4"/>
  <c r="C421" i="4"/>
  <c r="B424" i="4"/>
  <c r="A427" i="4"/>
  <c r="C429" i="4"/>
  <c r="B432" i="4"/>
  <c r="A435" i="4"/>
  <c r="C437" i="4"/>
  <c r="B440" i="4"/>
  <c r="C5" i="4"/>
  <c r="B24" i="4"/>
  <c r="C40" i="4"/>
  <c r="C61" i="4"/>
  <c r="B80" i="4"/>
  <c r="C96" i="4"/>
  <c r="B115" i="4"/>
  <c r="C131" i="4"/>
  <c r="B150" i="4"/>
  <c r="C163" i="4"/>
  <c r="A177" i="4"/>
  <c r="B190" i="4"/>
  <c r="C203" i="4"/>
  <c r="B219" i="4"/>
  <c r="B231" i="4"/>
  <c r="A238" i="4"/>
  <c r="C244" i="4"/>
  <c r="B251" i="4"/>
  <c r="B258" i="4"/>
  <c r="C265" i="4"/>
  <c r="C271" i="4"/>
  <c r="A279" i="4"/>
  <c r="A285" i="4"/>
  <c r="C292" i="4"/>
  <c r="C299" i="4"/>
  <c r="A306" i="4"/>
  <c r="A313" i="4"/>
  <c r="B318" i="4"/>
  <c r="B324" i="4"/>
  <c r="A330" i="4"/>
  <c r="B335" i="4"/>
  <c r="A341" i="4"/>
  <c r="B346" i="4"/>
  <c r="A353" i="4"/>
  <c r="C358" i="4"/>
  <c r="C363" i="4"/>
  <c r="A368" i="4"/>
  <c r="A372" i="4"/>
  <c r="C376" i="4"/>
  <c r="A381" i="4"/>
  <c r="A385" i="4"/>
  <c r="B389" i="4"/>
  <c r="B393" i="4"/>
  <c r="A398" i="4"/>
  <c r="B402" i="4"/>
  <c r="B406" i="4"/>
  <c r="C410" i="4"/>
  <c r="C414" i="4"/>
  <c r="B419" i="4"/>
  <c r="C423" i="4"/>
  <c r="C427" i="4"/>
  <c r="A432" i="4"/>
  <c r="A436" i="4"/>
  <c r="C440" i="4"/>
  <c r="A444" i="4"/>
  <c r="A448" i="4"/>
  <c r="B451" i="4"/>
  <c r="C454" i="4"/>
  <c r="A6" i="4"/>
  <c r="A27" i="4"/>
  <c r="C45" i="4"/>
  <c r="A62" i="4"/>
  <c r="C80" i="4"/>
  <c r="A97" i="4"/>
  <c r="A118" i="4"/>
  <c r="C136" i="4"/>
  <c r="B152" i="4"/>
  <c r="A166" i="4"/>
  <c r="A179" i="4"/>
  <c r="A193" i="4"/>
  <c r="B206" i="4"/>
  <c r="C219" i="4"/>
  <c r="C231" i="4"/>
  <c r="B238" i="4"/>
  <c r="A246" i="4"/>
  <c r="C252" i="4"/>
  <c r="B259" i="4"/>
  <c r="A266" i="4"/>
  <c r="C272" i="4"/>
  <c r="C279" i="4"/>
  <c r="A287" i="4"/>
  <c r="A293" i="4"/>
  <c r="B300" i="4"/>
  <c r="B306" i="4"/>
  <c r="C313" i="4"/>
  <c r="B319" i="4"/>
  <c r="C324" i="4"/>
  <c r="B330" i="4"/>
  <c r="C335" i="4"/>
  <c r="B342" i="4"/>
  <c r="A348" i="4"/>
  <c r="B353" i="4"/>
  <c r="A359" i="4"/>
  <c r="A364" i="4"/>
  <c r="C368" i="4"/>
  <c r="A373" i="4"/>
  <c r="A377" i="4"/>
  <c r="B381" i="4"/>
  <c r="B385" i="4"/>
  <c r="A390" i="4"/>
  <c r="B394" i="4"/>
  <c r="B398" i="4"/>
  <c r="C402" i="4"/>
  <c r="C406" i="4"/>
  <c r="B411" i="4"/>
  <c r="C415" i="4"/>
  <c r="C419" i="4"/>
  <c r="A424" i="4"/>
  <c r="A428" i="4"/>
  <c r="C432" i="4"/>
  <c r="A437" i="4"/>
  <c r="A441" i="4"/>
  <c r="A445" i="4"/>
  <c r="B11" i="4"/>
  <c r="B27" i="4"/>
  <c r="B46" i="4"/>
  <c r="B62" i="4"/>
  <c r="B83" i="4"/>
  <c r="A102" i="4"/>
  <c r="B118" i="4"/>
  <c r="A137" i="4"/>
  <c r="C152" i="4"/>
  <c r="B168" i="4"/>
  <c r="A182" i="4"/>
  <c r="A195" i="4"/>
  <c r="C208" i="4"/>
  <c r="C221" i="4"/>
  <c r="A233" i="4"/>
  <c r="C239" i="4"/>
  <c r="B246" i="4"/>
  <c r="A253" i="4"/>
  <c r="C259" i="4"/>
  <c r="B267" i="4"/>
  <c r="A274" i="4"/>
  <c r="C280" i="4"/>
  <c r="B287" i="4"/>
  <c r="A294" i="4"/>
  <c r="A301" i="4"/>
  <c r="B308" i="4"/>
  <c r="A314" i="4"/>
  <c r="C319" i="4"/>
  <c r="A325" i="4"/>
  <c r="C331" i="4"/>
  <c r="B337" i="4"/>
  <c r="C342" i="4"/>
  <c r="B348" i="4"/>
  <c r="C353" i="4"/>
  <c r="C359" i="4"/>
  <c r="A365" i="4"/>
  <c r="A369" i="4"/>
  <c r="B373" i="4"/>
  <c r="B377" i="4"/>
  <c r="A382" i="4"/>
  <c r="B386" i="4"/>
  <c r="B390" i="4"/>
  <c r="C394" i="4"/>
  <c r="C398" i="4"/>
  <c r="B403" i="4"/>
  <c r="C407" i="4"/>
  <c r="C411" i="4"/>
  <c r="A416" i="4"/>
  <c r="A420" i="4"/>
  <c r="C424" i="4"/>
  <c r="A429" i="4"/>
  <c r="A433" i="4"/>
  <c r="B437" i="4"/>
  <c r="B441" i="4"/>
  <c r="B445" i="4"/>
  <c r="C448" i="4"/>
  <c r="A452" i="4"/>
  <c r="A456" i="4"/>
  <c r="B459" i="4"/>
  <c r="C462" i="4"/>
  <c r="C466" i="4"/>
  <c r="A470" i="4"/>
  <c r="B473" i="4"/>
  <c r="B477" i="4"/>
  <c r="C480" i="4"/>
  <c r="A484" i="4"/>
  <c r="A487" i="4"/>
  <c r="B490" i="4"/>
  <c r="B493" i="4"/>
  <c r="B496" i="4"/>
  <c r="B499" i="4"/>
  <c r="B502" i="4"/>
  <c r="B505" i="4"/>
  <c r="B508" i="4"/>
  <c r="C511" i="4"/>
  <c r="C514" i="4"/>
  <c r="C517" i="4"/>
  <c r="C520" i="4"/>
  <c r="C523" i="4"/>
  <c r="C526" i="4"/>
  <c r="C529" i="4"/>
  <c r="B532" i="4"/>
  <c r="A535" i="4"/>
  <c r="C537" i="4"/>
  <c r="B540" i="4"/>
  <c r="A543" i="4"/>
  <c r="C545" i="4"/>
  <c r="B548" i="4"/>
  <c r="A551" i="4"/>
  <c r="C553" i="4"/>
  <c r="B556" i="4"/>
  <c r="A559" i="4"/>
  <c r="C561" i="4"/>
  <c r="B564" i="4"/>
  <c r="A567" i="4"/>
  <c r="C569" i="4"/>
  <c r="B572" i="4"/>
  <c r="A575" i="4"/>
  <c r="C577" i="4"/>
  <c r="B580" i="4"/>
  <c r="A583" i="4"/>
  <c r="C585" i="4"/>
  <c r="B588" i="4"/>
  <c r="A591" i="4"/>
  <c r="C593" i="4"/>
  <c r="B596" i="4"/>
  <c r="A599" i="4"/>
  <c r="C601" i="4"/>
  <c r="B604" i="4"/>
  <c r="A607" i="4"/>
  <c r="C609" i="4"/>
  <c r="B612" i="4"/>
  <c r="A615" i="4"/>
  <c r="C617" i="4"/>
  <c r="B620" i="4"/>
  <c r="A33" i="4"/>
  <c r="C157" i="4"/>
  <c r="C184" i="4"/>
  <c r="A225" i="4"/>
  <c r="C241" i="4"/>
  <c r="A255" i="4"/>
  <c r="B268" i="4"/>
  <c r="A289" i="4"/>
  <c r="C295" i="4"/>
  <c r="A310" i="4"/>
  <c r="A327" i="4"/>
  <c r="B338" i="4"/>
  <c r="A350" i="4"/>
  <c r="A361" i="4"/>
  <c r="B370" i="4"/>
  <c r="C378" i="4"/>
  <c r="C391" i="4"/>
  <c r="A400" i="4"/>
  <c r="C408" i="4"/>
  <c r="A417" i="4"/>
  <c r="B425" i="4"/>
  <c r="B434" i="4"/>
  <c r="C442" i="4"/>
  <c r="B453" i="4"/>
  <c r="A460" i="4"/>
  <c r="B467" i="4"/>
  <c r="C474" i="4"/>
  <c r="B481" i="4"/>
  <c r="A488" i="4"/>
  <c r="A497" i="4"/>
  <c r="A503" i="4"/>
  <c r="B509" i="4"/>
  <c r="B515" i="4"/>
  <c r="B521" i="4"/>
  <c r="C527" i="4"/>
  <c r="C11" i="4"/>
  <c r="A30" i="4"/>
  <c r="C48" i="4"/>
  <c r="C67" i="4"/>
  <c r="C83" i="4"/>
  <c r="B104" i="4"/>
  <c r="B120" i="4"/>
  <c r="C139" i="4"/>
  <c r="C155" i="4"/>
  <c r="C168" i="4"/>
  <c r="B182" i="4"/>
  <c r="B195" i="4"/>
  <c r="A211" i="4"/>
  <c r="C224" i="4"/>
  <c r="C233" i="4"/>
  <c r="C240" i="4"/>
  <c r="A247" i="4"/>
  <c r="B254" i="4"/>
  <c r="A261" i="4"/>
  <c r="C267" i="4"/>
  <c r="B274" i="4"/>
  <c r="A281" i="4"/>
  <c r="C288" i="4"/>
  <c r="B295" i="4"/>
  <c r="A302" i="4"/>
  <c r="C308" i="4"/>
  <c r="B314" i="4"/>
  <c r="A321" i="4"/>
  <c r="C326" i="4"/>
  <c r="A332" i="4"/>
  <c r="C337" i="4"/>
  <c r="A343" i="4"/>
  <c r="A349" i="4"/>
  <c r="B355" i="4"/>
  <c r="C360" i="4"/>
  <c r="B365" i="4"/>
  <c r="B369" i="4"/>
  <c r="A374" i="4"/>
  <c r="B378" i="4"/>
  <c r="B382" i="4"/>
  <c r="C386" i="4"/>
  <c r="C390" i="4"/>
  <c r="B395" i="4"/>
  <c r="C399" i="4"/>
  <c r="C403" i="4"/>
  <c r="A408" i="4"/>
  <c r="A412" i="4"/>
  <c r="C416" i="4"/>
  <c r="A421" i="4"/>
  <c r="A425" i="4"/>
  <c r="B429" i="4"/>
  <c r="B433" i="4"/>
  <c r="A438" i="4"/>
  <c r="B442" i="4"/>
  <c r="C445" i="4"/>
  <c r="A449" i="4"/>
  <c r="A453" i="4"/>
  <c r="B456" i="4"/>
  <c r="C459" i="4"/>
  <c r="C463" i="4"/>
  <c r="A467" i="4"/>
  <c r="B470" i="4"/>
  <c r="B474" i="4"/>
  <c r="C477" i="4"/>
  <c r="A481" i="4"/>
  <c r="B484" i="4"/>
  <c r="C487" i="4"/>
  <c r="C490" i="4"/>
  <c r="C493" i="4"/>
  <c r="C496" i="4"/>
  <c r="C499" i="4"/>
  <c r="C502" i="4"/>
  <c r="C505" i="4"/>
  <c r="A509" i="4"/>
  <c r="A512" i="4"/>
  <c r="A515" i="4"/>
  <c r="A518" i="4"/>
  <c r="A521" i="4"/>
  <c r="A524" i="4"/>
  <c r="A527" i="4"/>
  <c r="A530" i="4"/>
  <c r="C532" i="4"/>
  <c r="B535" i="4"/>
  <c r="A538" i="4"/>
  <c r="C540" i="4"/>
  <c r="B543" i="4"/>
  <c r="A546" i="4"/>
  <c r="C548" i="4"/>
  <c r="B551" i="4"/>
  <c r="A554" i="4"/>
  <c r="C556" i="4"/>
  <c r="B559" i="4"/>
  <c r="A562" i="4"/>
  <c r="C564" i="4"/>
  <c r="B567" i="4"/>
  <c r="A570" i="4"/>
  <c r="C572" i="4"/>
  <c r="B575" i="4"/>
  <c r="A578" i="4"/>
  <c r="C580" i="4"/>
  <c r="B583" i="4"/>
  <c r="A586" i="4"/>
  <c r="C588" i="4"/>
  <c r="B591" i="4"/>
  <c r="A594" i="4"/>
  <c r="C596" i="4"/>
  <c r="B599" i="4"/>
  <c r="A602" i="4"/>
  <c r="C604" i="4"/>
  <c r="B607" i="4"/>
  <c r="A610" i="4"/>
  <c r="C612" i="4"/>
  <c r="B615" i="4"/>
  <c r="A618" i="4"/>
  <c r="C620" i="4"/>
  <c r="B16" i="4"/>
  <c r="B211" i="4"/>
  <c r="C248" i="4"/>
  <c r="A262" i="4"/>
  <c r="B282" i="4"/>
  <c r="B302" i="4"/>
  <c r="A316" i="4"/>
  <c r="B332" i="4"/>
  <c r="C344" i="4"/>
  <c r="C355" i="4"/>
  <c r="A366" i="4"/>
  <c r="B374" i="4"/>
  <c r="B387" i="4"/>
  <c r="C395" i="4"/>
  <c r="A404" i="4"/>
  <c r="A413" i="4"/>
  <c r="B421" i="4"/>
  <c r="A430" i="4"/>
  <c r="B438" i="4"/>
  <c r="B449" i="4"/>
  <c r="C456" i="4"/>
  <c r="A464" i="4"/>
  <c r="C470" i="4"/>
  <c r="A478" i="4"/>
  <c r="A485" i="4"/>
  <c r="A491" i="4"/>
  <c r="A500" i="4"/>
  <c r="B506" i="4"/>
  <c r="B512" i="4"/>
  <c r="B518" i="4"/>
  <c r="B524" i="4"/>
  <c r="B530" i="4"/>
  <c r="B51" i="4"/>
  <c r="C69" i="4"/>
  <c r="B86" i="4"/>
  <c r="A105" i="4"/>
  <c r="C125" i="4"/>
  <c r="C141" i="4"/>
  <c r="A169" i="4"/>
  <c r="B198" i="4"/>
  <c r="A234" i="4"/>
  <c r="C275" i="4"/>
  <c r="B321" i="4"/>
  <c r="C382" i="4"/>
  <c r="A446" i="4"/>
  <c r="A494" i="4"/>
  <c r="C16" i="4"/>
  <c r="A35" i="4"/>
  <c r="C51" i="4"/>
  <c r="C72" i="4"/>
  <c r="A91" i="4"/>
  <c r="C107" i="4"/>
  <c r="A126" i="4"/>
  <c r="B144" i="4"/>
  <c r="B158" i="4"/>
  <c r="C173" i="4"/>
  <c r="A185" i="4"/>
  <c r="B200" i="4"/>
  <c r="C211" i="4"/>
  <c r="B227" i="4"/>
  <c r="C235" i="4"/>
  <c r="A242" i="4"/>
  <c r="A249" i="4"/>
  <c r="B255" i="4"/>
  <c r="A263" i="4"/>
  <c r="A270" i="4"/>
  <c r="B276" i="4"/>
  <c r="B283" i="4"/>
  <c r="C289" i="4"/>
  <c r="A297" i="4"/>
  <c r="C303" i="4"/>
  <c r="B310" i="4"/>
  <c r="B316" i="4"/>
  <c r="C321" i="4"/>
  <c r="C327" i="4"/>
  <c r="A334" i="4"/>
  <c r="B339" i="4"/>
  <c r="A345" i="4"/>
  <c r="B350" i="4"/>
  <c r="B356" i="4"/>
  <c r="A362" i="4"/>
  <c r="B366" i="4"/>
  <c r="C370" i="4"/>
  <c r="C374" i="4"/>
  <c r="B379" i="4"/>
  <c r="C383" i="4"/>
  <c r="C387" i="4"/>
  <c r="A392" i="4"/>
  <c r="A396" i="4"/>
  <c r="C400" i="4"/>
  <c r="A405" i="4"/>
  <c r="A409" i="4"/>
  <c r="B413" i="4"/>
  <c r="B417" i="4"/>
  <c r="A422" i="4"/>
  <c r="B426" i="4"/>
  <c r="B430" i="4"/>
  <c r="C434" i="4"/>
  <c r="C438" i="4"/>
  <c r="A443" i="4"/>
  <c r="B446" i="4"/>
  <c r="A19" i="4"/>
  <c r="A38" i="4"/>
  <c r="B56" i="4"/>
  <c r="A73" i="4"/>
  <c r="B91" i="4"/>
  <c r="C109" i="4"/>
  <c r="A129" i="4"/>
  <c r="B147" i="4"/>
  <c r="C160" i="4"/>
  <c r="A174" i="4"/>
  <c r="B187" i="4"/>
  <c r="A201" i="4"/>
  <c r="B216" i="4"/>
  <c r="C227" i="4"/>
  <c r="B236" i="4"/>
  <c r="B242" i="4"/>
  <c r="A250" i="4"/>
  <c r="A257" i="4"/>
  <c r="B263" i="4"/>
  <c r="B270" i="4"/>
  <c r="C276" i="4"/>
  <c r="B284" i="4"/>
  <c r="B291" i="4"/>
  <c r="C297" i="4"/>
  <c r="C304" i="4"/>
  <c r="A311" i="4"/>
  <c r="A317" i="4"/>
  <c r="B323" i="4"/>
  <c r="C328" i="4"/>
  <c r="B334" i="4"/>
  <c r="C339" i="4"/>
  <c r="C345" i="4"/>
  <c r="B351" i="4"/>
  <c r="C356" i="4"/>
  <c r="B362" i="4"/>
  <c r="C366" i="4"/>
  <c r="B371" i="4"/>
  <c r="C375" i="4"/>
  <c r="C379" i="4"/>
  <c r="A384" i="4"/>
  <c r="A388" i="4"/>
  <c r="C392" i="4"/>
  <c r="A397" i="4"/>
  <c r="A401" i="4"/>
  <c r="B405" i="4"/>
  <c r="B409" i="4"/>
  <c r="A414" i="4"/>
  <c r="B418" i="4"/>
  <c r="B422" i="4"/>
  <c r="C426" i="4"/>
  <c r="C430" i="4"/>
  <c r="B435" i="4"/>
  <c r="C439" i="4"/>
  <c r="B443" i="4"/>
  <c r="C446" i="4"/>
  <c r="C450" i="4"/>
  <c r="A454" i="4"/>
  <c r="B457" i="4"/>
  <c r="B461" i="4"/>
  <c r="C464" i="4"/>
  <c r="A468" i="4"/>
  <c r="A472" i="4"/>
  <c r="B475" i="4"/>
  <c r="C478" i="4"/>
  <c r="C482" i="4"/>
  <c r="C485" i="4"/>
  <c r="C488" i="4"/>
  <c r="C491" i="4"/>
  <c r="C494" i="4"/>
  <c r="C497" i="4"/>
  <c r="A501" i="4"/>
  <c r="A504" i="4"/>
  <c r="A507" i="4"/>
  <c r="A510" i="4"/>
  <c r="A513" i="4"/>
  <c r="A516" i="4"/>
  <c r="A519" i="4"/>
  <c r="B522" i="4"/>
  <c r="B525" i="4"/>
  <c r="B528" i="4"/>
  <c r="A531" i="4"/>
  <c r="C533" i="4"/>
  <c r="B536" i="4"/>
  <c r="A539" i="4"/>
  <c r="C541" i="4"/>
  <c r="B544" i="4"/>
  <c r="A547" i="4"/>
  <c r="C549" i="4"/>
  <c r="B552" i="4"/>
  <c r="A555" i="4"/>
  <c r="C557" i="4"/>
  <c r="B560" i="4"/>
  <c r="A563" i="4"/>
  <c r="C565" i="4"/>
  <c r="B568" i="4"/>
  <c r="A571" i="4"/>
  <c r="C573" i="4"/>
  <c r="B576" i="4"/>
  <c r="A579" i="4"/>
  <c r="C581" i="4"/>
  <c r="B584" i="4"/>
  <c r="A587" i="4"/>
  <c r="C589" i="4"/>
  <c r="B592" i="4"/>
  <c r="A595" i="4"/>
  <c r="C597" i="4"/>
  <c r="B600" i="4"/>
  <c r="A603" i="4"/>
  <c r="C605" i="4"/>
  <c r="B608" i="4"/>
  <c r="A611" i="4"/>
  <c r="C613" i="4"/>
  <c r="B616" i="4"/>
  <c r="A619" i="4"/>
  <c r="C621" i="4"/>
  <c r="B22" i="4"/>
  <c r="B40" i="4"/>
  <c r="A59" i="4"/>
  <c r="B75" i="4"/>
  <c r="B94" i="4"/>
  <c r="C112" i="4"/>
  <c r="A131" i="4"/>
  <c r="C147" i="4"/>
  <c r="A161" i="4"/>
  <c r="C176" i="4"/>
  <c r="A190" i="4"/>
  <c r="B203" i="4"/>
  <c r="C216" i="4"/>
  <c r="A230" i="4"/>
  <c r="A237" i="4"/>
  <c r="B244" i="4"/>
  <c r="B250" i="4"/>
  <c r="C257" i="4"/>
  <c r="C263" i="4"/>
  <c r="B271" i="4"/>
  <c r="B278" i="4"/>
  <c r="C284" i="4"/>
  <c r="C291" i="4"/>
  <c r="A298" i="4"/>
  <c r="C305" i="4"/>
  <c r="C312" i="4"/>
  <c r="A318" i="4"/>
  <c r="C323" i="4"/>
  <c r="A329" i="4"/>
  <c r="A335" i="4"/>
  <c r="C340" i="4"/>
  <c r="A346" i="4"/>
  <c r="C351" i="4"/>
  <c r="A357" i="4"/>
  <c r="B363" i="4"/>
  <c r="C367" i="4"/>
  <c r="C371" i="4"/>
  <c r="A376" i="4"/>
  <c r="A380" i="4"/>
  <c r="C384" i="4"/>
  <c r="A389" i="4"/>
  <c r="A393" i="4"/>
  <c r="B397" i="4"/>
  <c r="B401" i="4"/>
  <c r="A406" i="4"/>
  <c r="B410" i="4"/>
  <c r="B414" i="4"/>
  <c r="C418" i="4"/>
  <c r="C422" i="4"/>
  <c r="B427" i="4"/>
  <c r="C431" i="4"/>
  <c r="C435" i="4"/>
  <c r="A440" i="4"/>
  <c r="C443" i="4"/>
  <c r="C447" i="4"/>
  <c r="C451" i="4"/>
  <c r="A461" i="4"/>
  <c r="C467" i="4"/>
  <c r="A475" i="4"/>
  <c r="B482" i="4"/>
  <c r="B488" i="4"/>
  <c r="B494" i="4"/>
  <c r="B500" i="4"/>
  <c r="C506" i="4"/>
  <c r="C512" i="4"/>
  <c r="C518" i="4"/>
  <c r="A525" i="4"/>
  <c r="C530" i="4"/>
  <c r="C534" i="4"/>
  <c r="B539" i="4"/>
  <c r="C543" i="4"/>
  <c r="C547" i="4"/>
  <c r="A552" i="4"/>
  <c r="A556" i="4"/>
  <c r="C560" i="4"/>
  <c r="A565" i="4"/>
  <c r="A569" i="4"/>
  <c r="B573" i="4"/>
  <c r="B577" i="4"/>
  <c r="A582" i="4"/>
  <c r="B586" i="4"/>
  <c r="B590" i="4"/>
  <c r="C594" i="4"/>
  <c r="C598" i="4"/>
  <c r="B603" i="4"/>
  <c r="C607" i="4"/>
  <c r="C611" i="4"/>
  <c r="A616" i="4"/>
  <c r="A620" i="4"/>
  <c r="C519" i="4"/>
  <c r="A544" i="4"/>
  <c r="C552" i="4"/>
  <c r="A557" i="4"/>
  <c r="B565" i="4"/>
  <c r="B569" i="4"/>
  <c r="A574" i="4"/>
  <c r="B582" i="4"/>
  <c r="C586" i="4"/>
  <c r="C590" i="4"/>
  <c r="C599" i="4"/>
  <c r="C603" i="4"/>
  <c r="A612" i="4"/>
  <c r="C616" i="4"/>
  <c r="A621" i="4"/>
  <c r="B454" i="4"/>
  <c r="B469" i="4"/>
  <c r="A476" i="4"/>
  <c r="B483" i="4"/>
  <c r="B489" i="4"/>
  <c r="C495" i="4"/>
  <c r="C501" i="4"/>
  <c r="C513" i="4"/>
  <c r="A520" i="4"/>
  <c r="C531" i="4"/>
  <c r="A540" i="4"/>
  <c r="A549" i="4"/>
  <c r="B557" i="4"/>
  <c r="A566" i="4"/>
  <c r="B574" i="4"/>
  <c r="C582" i="4"/>
  <c r="C591" i="4"/>
  <c r="A600" i="4"/>
  <c r="C608" i="4"/>
  <c r="A617" i="4"/>
  <c r="C455" i="4"/>
  <c r="C469" i="4"/>
  <c r="A477" i="4"/>
  <c r="C489" i="4"/>
  <c r="A496" i="4"/>
  <c r="A508" i="4"/>
  <c r="B514" i="4"/>
  <c r="B526" i="4"/>
  <c r="C536" i="4"/>
  <c r="A545" i="4"/>
  <c r="B553" i="4"/>
  <c r="B562" i="4"/>
  <c r="C570" i="4"/>
  <c r="B579" i="4"/>
  <c r="C587" i="4"/>
  <c r="A596" i="4"/>
  <c r="A605" i="4"/>
  <c r="B613" i="4"/>
  <c r="A622" i="4"/>
  <c r="A576" i="4"/>
  <c r="B597" i="4"/>
  <c r="B610" i="4"/>
  <c r="C622" i="4"/>
  <c r="B465" i="4"/>
  <c r="C472" i="4"/>
  <c r="B486" i="4"/>
  <c r="C504" i="4"/>
  <c r="A517" i="4"/>
  <c r="A534" i="4"/>
  <c r="C546" i="4"/>
  <c r="C559" i="4"/>
  <c r="A568" i="4"/>
  <c r="A581" i="4"/>
  <c r="B593" i="4"/>
  <c r="B606" i="4"/>
  <c r="B619" i="4"/>
  <c r="B466" i="4"/>
  <c r="A473" i="4"/>
  <c r="B480" i="4"/>
  <c r="A499" i="4"/>
  <c r="A511" i="4"/>
  <c r="B523" i="4"/>
  <c r="C538" i="4"/>
  <c r="B547" i="4"/>
  <c r="A560" i="4"/>
  <c r="A573" i="4"/>
  <c r="B585" i="4"/>
  <c r="B598" i="4"/>
  <c r="B611" i="4"/>
  <c r="C453" i="4"/>
  <c r="C461" i="4"/>
  <c r="A469" i="4"/>
  <c r="C475" i="4"/>
  <c r="A483" i="4"/>
  <c r="A489" i="4"/>
  <c r="A495" i="4"/>
  <c r="B501" i="4"/>
  <c r="B507" i="4"/>
  <c r="B513" i="4"/>
  <c r="C525" i="4"/>
  <c r="B531" i="4"/>
  <c r="C535" i="4"/>
  <c r="C539" i="4"/>
  <c r="A548" i="4"/>
  <c r="A561" i="4"/>
  <c r="B578" i="4"/>
  <c r="B595" i="4"/>
  <c r="A608" i="4"/>
  <c r="A462" i="4"/>
  <c r="C507" i="4"/>
  <c r="A526" i="4"/>
  <c r="A536" i="4"/>
  <c r="C544" i="4"/>
  <c r="A553" i="4"/>
  <c r="B561" i="4"/>
  <c r="B570" i="4"/>
  <c r="C578" i="4"/>
  <c r="B587" i="4"/>
  <c r="C595" i="4"/>
  <c r="A604" i="4"/>
  <c r="A613" i="4"/>
  <c r="B621" i="4"/>
  <c r="B462" i="4"/>
  <c r="C483" i="4"/>
  <c r="A502" i="4"/>
  <c r="B520" i="4"/>
  <c r="A532" i="4"/>
  <c r="A541" i="4"/>
  <c r="B549" i="4"/>
  <c r="A558" i="4"/>
  <c r="B566" i="4"/>
  <c r="C574" i="4"/>
  <c r="C583" i="4"/>
  <c r="A592" i="4"/>
  <c r="C600" i="4"/>
  <c r="A609" i="4"/>
  <c r="B617" i="4"/>
  <c r="C584" i="4"/>
  <c r="A593" i="4"/>
  <c r="A606" i="4"/>
  <c r="C618" i="4"/>
  <c r="B450" i="4"/>
  <c r="B492" i="4"/>
  <c r="A523" i="4"/>
  <c r="B538" i="4"/>
  <c r="B555" i="4"/>
  <c r="A572" i="4"/>
  <c r="A585" i="4"/>
  <c r="A598" i="4"/>
  <c r="C610" i="4"/>
  <c r="A451" i="4"/>
  <c r="A493" i="4"/>
  <c r="B517" i="4"/>
  <c r="B534" i="4"/>
  <c r="C551" i="4"/>
  <c r="A564" i="4"/>
  <c r="A577" i="4"/>
  <c r="A590" i="4"/>
  <c r="C602" i="4"/>
  <c r="C615" i="4"/>
  <c r="A457" i="4"/>
  <c r="B464" i="4"/>
  <c r="C471" i="4"/>
  <c r="B478" i="4"/>
  <c r="B485" i="4"/>
  <c r="B491" i="4"/>
  <c r="B497" i="4"/>
  <c r="C503" i="4"/>
  <c r="C509" i="4"/>
  <c r="C515" i="4"/>
  <c r="C521" i="4"/>
  <c r="A528" i="4"/>
  <c r="A533" i="4"/>
  <c r="A537" i="4"/>
  <c r="B541" i="4"/>
  <c r="B545" i="4"/>
  <c r="A550" i="4"/>
  <c r="B554" i="4"/>
  <c r="B558" i="4"/>
  <c r="C562" i="4"/>
  <c r="C566" i="4"/>
  <c r="B571" i="4"/>
  <c r="C575" i="4"/>
  <c r="C579" i="4"/>
  <c r="A584" i="4"/>
  <c r="A588" i="4"/>
  <c r="C592" i="4"/>
  <c r="A597" i="4"/>
  <c r="A601" i="4"/>
  <c r="B605" i="4"/>
  <c r="B609" i="4"/>
  <c r="A614" i="4"/>
  <c r="B618" i="4"/>
  <c r="B622" i="4"/>
  <c r="B448" i="4"/>
  <c r="B458" i="4"/>
  <c r="A465" i="4"/>
  <c r="B472" i="4"/>
  <c r="C479" i="4"/>
  <c r="A486" i="4"/>
  <c r="A492" i="4"/>
  <c r="B498" i="4"/>
  <c r="B504" i="4"/>
  <c r="B510" i="4"/>
  <c r="B516" i="4"/>
  <c r="C522" i="4"/>
  <c r="C528" i="4"/>
  <c r="B533" i="4"/>
  <c r="B537" i="4"/>
  <c r="A542" i="4"/>
  <c r="B546" i="4"/>
  <c r="B550" i="4"/>
  <c r="C554" i="4"/>
  <c r="C558" i="4"/>
  <c r="B563" i="4"/>
  <c r="C567" i="4"/>
  <c r="C571" i="4"/>
  <c r="A580" i="4"/>
  <c r="A589" i="4"/>
  <c r="B601" i="4"/>
  <c r="B614" i="4"/>
  <c r="C458" i="4"/>
  <c r="A480" i="4"/>
  <c r="C498" i="4"/>
  <c r="C510" i="4"/>
  <c r="A529" i="4"/>
  <c r="B542" i="4"/>
  <c r="C550" i="4"/>
  <c r="C563" i="4"/>
  <c r="C576" i="4"/>
  <c r="B589" i="4"/>
  <c r="B602" i="4"/>
  <c r="C614" i="4"/>
  <c r="A459" i="4"/>
  <c r="C486" i="4"/>
  <c r="A505" i="4"/>
  <c r="B529" i="4"/>
  <c r="C542" i="4"/>
  <c r="C555" i="4"/>
  <c r="C568" i="4"/>
  <c r="B581" i="4"/>
  <c r="B594" i="4"/>
  <c r="C606" i="4"/>
  <c r="C619" i="4"/>
  <c r="A4" i="3" a="1"/>
  <c r="B5" i="1"/>
  <c r="B8" i="1" s="1" a="1"/>
  <c r="E4" i="2"/>
  <c r="E3" i="2"/>
  <c r="E6" i="2"/>
  <c r="E10" i="2"/>
  <c r="Q10" i="2"/>
  <c r="Q5" i="2"/>
  <c r="Q6" i="2"/>
  <c r="Q2" i="2"/>
  <c r="E8" i="2"/>
  <c r="E9" i="2"/>
  <c r="Q3" i="2"/>
  <c r="Q4" i="2"/>
  <c r="E2" i="2"/>
  <c r="Q9" i="2"/>
  <c r="Q8" i="2"/>
  <c r="E5" i="2"/>
  <c r="E7" i="2"/>
  <c r="Q7" i="2"/>
  <c r="C47" i="5" l="1"/>
  <c r="F48" i="5"/>
  <c r="F49" i="5" s="1"/>
  <c r="F50" i="5" s="1"/>
  <c r="F51" i="5" s="1"/>
  <c r="F52" i="5" s="1"/>
  <c r="F53" i="5" s="1"/>
  <c r="F54" i="5" s="1"/>
  <c r="F55" i="5" s="1"/>
  <c r="F56" i="5" s="1"/>
  <c r="B8" i="1"/>
  <c r="C8" i="1"/>
  <c r="B4" i="3"/>
  <c r="C25" i="3"/>
  <c r="A47" i="3"/>
  <c r="B68" i="3"/>
  <c r="C89" i="3"/>
  <c r="A111" i="3"/>
  <c r="B132" i="3"/>
  <c r="C153" i="3"/>
  <c r="A175" i="3"/>
  <c r="B196" i="3"/>
  <c r="C217" i="3"/>
  <c r="B15" i="3"/>
  <c r="C36" i="3"/>
  <c r="A58" i="3"/>
  <c r="B79" i="3"/>
  <c r="C100" i="3"/>
  <c r="A122" i="3"/>
  <c r="B143" i="3"/>
  <c r="C164" i="3"/>
  <c r="A186" i="3"/>
  <c r="B207" i="3"/>
  <c r="C228" i="3"/>
  <c r="B24" i="3"/>
  <c r="C45" i="3"/>
  <c r="A67" i="3"/>
  <c r="B88" i="3"/>
  <c r="C109" i="3"/>
  <c r="A131" i="3"/>
  <c r="B152" i="3"/>
  <c r="B30" i="3"/>
  <c r="C64" i="3"/>
  <c r="C98" i="3"/>
  <c r="A133" i="3"/>
  <c r="B165" i="3"/>
  <c r="B193" i="3"/>
  <c r="A222" i="3"/>
  <c r="A245" i="3"/>
  <c r="B266" i="3"/>
  <c r="C287" i="3"/>
  <c r="B9" i="3"/>
  <c r="C43" i="3"/>
  <c r="A78" i="3"/>
  <c r="A112" i="3"/>
  <c r="B146" i="3"/>
  <c r="B176" i="3"/>
  <c r="A205" i="3"/>
  <c r="A232" i="3"/>
  <c r="B253" i="3"/>
  <c r="C274" i="3"/>
  <c r="A296" i="3"/>
  <c r="B317" i="3"/>
  <c r="C338" i="3"/>
  <c r="C15" i="3"/>
  <c r="B49" i="3"/>
  <c r="C83" i="3"/>
  <c r="A118" i="3"/>
  <c r="A152" i="3"/>
  <c r="B181" i="3"/>
  <c r="B209" i="3"/>
  <c r="C235" i="3"/>
  <c r="B19" i="3"/>
  <c r="B74" i="3"/>
  <c r="A128" i="3"/>
  <c r="C178" i="3"/>
  <c r="B224" i="3"/>
  <c r="C257" i="3"/>
  <c r="B286" i="3"/>
  <c r="B313" i="3"/>
  <c r="C337" i="3"/>
  <c r="A361" i="3"/>
  <c r="B382" i="3"/>
  <c r="C403" i="3"/>
  <c r="B6" i="3"/>
  <c r="B61" i="3"/>
  <c r="B115" i="3"/>
  <c r="A168" i="3"/>
  <c r="C213" i="3"/>
  <c r="B251" i="3"/>
  <c r="B279" i="3"/>
  <c r="C307" i="3"/>
  <c r="A332" i="3"/>
  <c r="A356" i="3"/>
  <c r="B377" i="3"/>
  <c r="C398" i="3"/>
  <c r="A420" i="3"/>
  <c r="A7" i="3"/>
  <c r="B28" i="3"/>
  <c r="C49" i="3"/>
  <c r="A71" i="3"/>
  <c r="B92" i="3"/>
  <c r="C113" i="3"/>
  <c r="A135" i="3"/>
  <c r="B156" i="3"/>
  <c r="C177" i="3"/>
  <c r="A199" i="3"/>
  <c r="B220" i="3"/>
  <c r="A18" i="3"/>
  <c r="B39" i="3"/>
  <c r="C60" i="3"/>
  <c r="A82" i="3"/>
  <c r="B103" i="3"/>
  <c r="C124" i="3"/>
  <c r="A146" i="3"/>
  <c r="B167" i="3"/>
  <c r="C188" i="3"/>
  <c r="A210" i="3"/>
  <c r="C5" i="3"/>
  <c r="A27" i="3"/>
  <c r="B48" i="3"/>
  <c r="C69" i="3"/>
  <c r="A91" i="3"/>
  <c r="B112" i="3"/>
  <c r="C133" i="3"/>
  <c r="A155" i="3"/>
  <c r="C34" i="3"/>
  <c r="A69" i="3"/>
  <c r="C102" i="3"/>
  <c r="A137" i="3"/>
  <c r="C168" i="3"/>
  <c r="B197" i="3"/>
  <c r="B225" i="3"/>
  <c r="C247" i="3"/>
  <c r="A269" i="3"/>
  <c r="B290" i="3"/>
  <c r="A14" i="3"/>
  <c r="A48" i="3"/>
  <c r="B82" i="3"/>
  <c r="A116" i="3"/>
  <c r="B150" i="3"/>
  <c r="C179" i="3"/>
  <c r="B208" i="3"/>
  <c r="C234" i="3"/>
  <c r="A256" i="3"/>
  <c r="B277" i="3"/>
  <c r="C298" i="3"/>
  <c r="A320" i="3"/>
  <c r="B341" i="3"/>
  <c r="C19" i="3"/>
  <c r="A54" i="3"/>
  <c r="A88" i="3"/>
  <c r="B122" i="3"/>
  <c r="A156" i="3"/>
  <c r="C184" i="3"/>
  <c r="B213" i="3"/>
  <c r="B238" i="3"/>
  <c r="B25" i="3"/>
  <c r="C80" i="3"/>
  <c r="C135" i="3"/>
  <c r="B184" i="3"/>
  <c r="C229" i="3"/>
  <c r="C261" i="3"/>
  <c r="C289" i="3"/>
  <c r="B316" i="3"/>
  <c r="C340" i="3"/>
  <c r="C363" i="3"/>
  <c r="A385" i="3"/>
  <c r="B406" i="3"/>
  <c r="A13" i="3"/>
  <c r="C67" i="3"/>
  <c r="C122" i="3"/>
  <c r="C173" i="3"/>
  <c r="B219" i="3"/>
  <c r="C254" i="3"/>
  <c r="B283" i="3"/>
  <c r="C310" i="3"/>
  <c r="A335" i="3"/>
  <c r="C358" i="3"/>
  <c r="A380" i="3"/>
  <c r="B401" i="3"/>
  <c r="C422" i="3"/>
  <c r="B12" i="3"/>
  <c r="C33" i="3"/>
  <c r="A55" i="3"/>
  <c r="B76" i="3"/>
  <c r="C97" i="3"/>
  <c r="A119" i="3"/>
  <c r="B140" i="3"/>
  <c r="C161" i="3"/>
  <c r="A183" i="3"/>
  <c r="B204" i="3"/>
  <c r="C225" i="3"/>
  <c r="B23" i="3"/>
  <c r="C44" i="3"/>
  <c r="A66" i="3"/>
  <c r="B87" i="3"/>
  <c r="C108" i="3"/>
  <c r="A130" i="3"/>
  <c r="B151" i="3"/>
  <c r="C172" i="3"/>
  <c r="A194" i="3"/>
  <c r="B215" i="3"/>
  <c r="A11" i="3"/>
  <c r="B32" i="3"/>
  <c r="C53" i="3"/>
  <c r="A75" i="3"/>
  <c r="B96" i="3"/>
  <c r="C117" i="3"/>
  <c r="A139" i="3"/>
  <c r="A9" i="3"/>
  <c r="B43" i="3"/>
  <c r="B77" i="3"/>
  <c r="C111" i="3"/>
  <c r="B145" i="3"/>
  <c r="A176" i="3"/>
  <c r="A204" i="3"/>
  <c r="C231" i="3"/>
  <c r="A253" i="3"/>
  <c r="B274" i="3"/>
  <c r="C295" i="3"/>
  <c r="B22" i="3"/>
  <c r="C56" i="3"/>
  <c r="C90" i="3"/>
  <c r="A125" i="3"/>
  <c r="B158" i="3"/>
  <c r="A187" i="3"/>
  <c r="C215" i="3"/>
  <c r="A240" i="3"/>
  <c r="B261" i="3"/>
  <c r="C282" i="3"/>
  <c r="A304" i="3"/>
  <c r="B325" i="3"/>
  <c r="C346" i="3"/>
  <c r="A28" i="3"/>
  <c r="B62" i="3"/>
  <c r="C96" i="3"/>
  <c r="C130" i="3"/>
  <c r="B163" i="3"/>
  <c r="A192" i="3"/>
  <c r="A220" i="3"/>
  <c r="C243" i="3"/>
  <c r="A40" i="3"/>
  <c r="A94" i="3"/>
  <c r="A149" i="3"/>
  <c r="C195" i="3"/>
  <c r="A238" i="3"/>
  <c r="B268" i="3"/>
  <c r="A297" i="3"/>
  <c r="B322" i="3"/>
  <c r="A347" i="3"/>
  <c r="A369" i="3"/>
  <c r="B390" i="3"/>
  <c r="C411" i="3"/>
  <c r="B27" i="3"/>
  <c r="A81" i="3"/>
  <c r="A136" i="3"/>
  <c r="A185" i="3"/>
  <c r="A230" i="3"/>
  <c r="A262" i="3"/>
  <c r="A290" i="3"/>
  <c r="C316" i="3"/>
  <c r="A341" i="3"/>
  <c r="A364" i="3"/>
  <c r="B385" i="3"/>
  <c r="C406" i="3"/>
  <c r="A428" i="3"/>
  <c r="C17" i="3"/>
  <c r="A39" i="3"/>
  <c r="B60" i="3"/>
  <c r="C81" i="3"/>
  <c r="A103" i="3"/>
  <c r="B124" i="3"/>
  <c r="C145" i="3"/>
  <c r="A167" i="3"/>
  <c r="B188" i="3"/>
  <c r="C209" i="3"/>
  <c r="B7" i="3"/>
  <c r="C28" i="3"/>
  <c r="A50" i="3"/>
  <c r="B71" i="3"/>
  <c r="C92" i="3"/>
  <c r="A114" i="3"/>
  <c r="B135" i="3"/>
  <c r="C156" i="3"/>
  <c r="A178" i="3"/>
  <c r="B199" i="3"/>
  <c r="C220" i="3"/>
  <c r="B16" i="3"/>
  <c r="C37" i="3"/>
  <c r="A59" i="3"/>
  <c r="B80" i="3"/>
  <c r="C101" i="3"/>
  <c r="A123" i="3"/>
  <c r="B144" i="3"/>
  <c r="B17" i="3"/>
  <c r="C51" i="3"/>
  <c r="A86" i="3"/>
  <c r="A120" i="3"/>
  <c r="B154" i="3"/>
  <c r="C182" i="3"/>
  <c r="B211" i="3"/>
  <c r="A237" i="3"/>
  <c r="B258" i="3"/>
  <c r="C279" i="3"/>
  <c r="A301" i="3"/>
  <c r="C30" i="3"/>
  <c r="A65" i="3"/>
  <c r="B99" i="3"/>
  <c r="B133" i="3"/>
  <c r="C165" i="3"/>
  <c r="B194" i="3"/>
  <c r="B222" i="3"/>
  <c r="B245" i="3"/>
  <c r="C266" i="3"/>
  <c r="A288" i="3"/>
  <c r="B309" i="3"/>
  <c r="C330" i="3"/>
  <c r="A352" i="3"/>
  <c r="A37" i="3"/>
  <c r="C70" i="3"/>
  <c r="A105" i="3"/>
  <c r="B139" i="3"/>
  <c r="C170" i="3"/>
  <c r="C198" i="3"/>
  <c r="B227" i="3"/>
  <c r="A249" i="3"/>
  <c r="B53" i="3"/>
  <c r="A108" i="3"/>
  <c r="A161" i="3"/>
  <c r="C206" i="3"/>
  <c r="C246" i="3"/>
  <c r="C275" i="3"/>
  <c r="B304" i="3"/>
  <c r="C328" i="3"/>
  <c r="A353" i="3"/>
  <c r="B374" i="3"/>
  <c r="C395" i="3"/>
  <c r="A417" i="3"/>
  <c r="C40" i="3"/>
  <c r="C95" i="3"/>
  <c r="B149" i="3"/>
  <c r="A196" i="3"/>
  <c r="C238" i="3"/>
  <c r="C268" i="3"/>
  <c r="B297" i="3"/>
  <c r="A323" i="3"/>
  <c r="B347" i="3"/>
  <c r="B369" i="3"/>
  <c r="C390" i="3"/>
  <c r="A412" i="3"/>
  <c r="B433" i="3"/>
  <c r="C9" i="3"/>
  <c r="A15" i="3"/>
  <c r="C57" i="3"/>
  <c r="B100" i="3"/>
  <c r="A143" i="3"/>
  <c r="C185" i="3"/>
  <c r="C4" i="3"/>
  <c r="B47" i="3"/>
  <c r="A90" i="3"/>
  <c r="C132" i="3"/>
  <c r="B175" i="3"/>
  <c r="A218" i="3"/>
  <c r="A35" i="3"/>
  <c r="C77" i="3"/>
  <c r="B120" i="3"/>
  <c r="B13" i="3"/>
  <c r="B81" i="3"/>
  <c r="A150" i="3"/>
  <c r="A208" i="3"/>
  <c r="C255" i="3"/>
  <c r="B298" i="3"/>
  <c r="A61" i="3"/>
  <c r="A129" i="3"/>
  <c r="B190" i="3"/>
  <c r="C242" i="3"/>
  <c r="B285" i="3"/>
  <c r="A328" i="3"/>
  <c r="C32" i="3"/>
  <c r="A101" i="3"/>
  <c r="C166" i="3"/>
  <c r="A224" i="3"/>
  <c r="B46" i="3"/>
  <c r="C155" i="3"/>
  <c r="A242" i="3"/>
  <c r="B300" i="3"/>
  <c r="A350" i="3"/>
  <c r="A393" i="3"/>
  <c r="B33" i="3"/>
  <c r="C142" i="3"/>
  <c r="A234" i="3"/>
  <c r="A294" i="3"/>
  <c r="B344" i="3"/>
  <c r="A388" i="3"/>
  <c r="C430" i="3"/>
  <c r="C454" i="3"/>
  <c r="A57" i="3"/>
  <c r="C110" i="3"/>
  <c r="A164" i="3"/>
  <c r="B210" i="3"/>
  <c r="C248" i="3"/>
  <c r="C277" i="3"/>
  <c r="C305" i="3"/>
  <c r="A330" i="3"/>
  <c r="B354" i="3"/>
  <c r="C375" i="3"/>
  <c r="A29" i="3"/>
  <c r="A117" i="3"/>
  <c r="A195" i="3"/>
  <c r="A257" i="3"/>
  <c r="C302" i="3"/>
  <c r="A342" i="3"/>
  <c r="C377" i="3"/>
  <c r="A408" i="3"/>
  <c r="C434" i="3"/>
  <c r="C458" i="3"/>
  <c r="C31" i="3"/>
  <c r="B130" i="3"/>
  <c r="A259" i="3"/>
  <c r="B338" i="3"/>
  <c r="A402" i="3"/>
  <c r="C447" i="3"/>
  <c r="A76" i="3"/>
  <c r="C226" i="3"/>
  <c r="B299" i="3"/>
  <c r="A366" i="3"/>
  <c r="B416" i="3"/>
  <c r="A8" i="3"/>
  <c r="A96" i="3"/>
  <c r="B178" i="3"/>
  <c r="C245" i="3"/>
  <c r="A292" i="3"/>
  <c r="C332" i="3"/>
  <c r="C369" i="3"/>
  <c r="C401" i="3"/>
  <c r="A429" i="3"/>
  <c r="C106" i="3"/>
  <c r="B20" i="3"/>
  <c r="C41" i="3"/>
  <c r="B84" i="3"/>
  <c r="A127" i="3"/>
  <c r="C169" i="3"/>
  <c r="B212" i="3"/>
  <c r="B31" i="3"/>
  <c r="A74" i="3"/>
  <c r="C116" i="3"/>
  <c r="B159" i="3"/>
  <c r="A202" i="3"/>
  <c r="A19" i="3"/>
  <c r="C61" i="3"/>
  <c r="B104" i="3"/>
  <c r="A147" i="3"/>
  <c r="A56" i="3"/>
  <c r="A124" i="3"/>
  <c r="C186" i="3"/>
  <c r="C239" i="3"/>
  <c r="B282" i="3"/>
  <c r="B35" i="3"/>
  <c r="C103" i="3"/>
  <c r="A169" i="3"/>
  <c r="B226" i="3"/>
  <c r="B269" i="3"/>
  <c r="A312" i="3"/>
  <c r="C6" i="3"/>
  <c r="B75" i="3"/>
  <c r="C143" i="3"/>
  <c r="C202" i="3"/>
  <c r="A6" i="3"/>
  <c r="C114" i="3"/>
  <c r="A213" i="3"/>
  <c r="A279" i="3"/>
  <c r="C331" i="3"/>
  <c r="A377" i="3"/>
  <c r="C419" i="3"/>
  <c r="A102" i="3"/>
  <c r="B202" i="3"/>
  <c r="C272" i="3"/>
  <c r="A326" i="3"/>
  <c r="A372" i="3"/>
  <c r="C414" i="3"/>
  <c r="C446" i="3"/>
  <c r="A36" i="3"/>
  <c r="B91" i="3"/>
  <c r="A145" i="3"/>
  <c r="C192" i="3"/>
  <c r="A236" i="3"/>
  <c r="A267" i="3"/>
  <c r="A295" i="3"/>
  <c r="A321" i="3"/>
  <c r="B345" i="3"/>
  <c r="C367" i="3"/>
  <c r="A389" i="3"/>
  <c r="B83" i="3"/>
  <c r="B168" i="3"/>
  <c r="C237" i="3"/>
  <c r="C285" i="3"/>
  <c r="B327" i="3"/>
  <c r="C364" i="3"/>
  <c r="B397" i="3"/>
  <c r="C425" i="3"/>
  <c r="A450" i="3"/>
  <c r="B456" i="3"/>
  <c r="B85" i="3"/>
  <c r="B216" i="3"/>
  <c r="A309" i="3"/>
  <c r="C378" i="3"/>
  <c r="A31" i="3"/>
  <c r="A87" i="3"/>
  <c r="B148" i="3"/>
  <c r="C201" i="3"/>
  <c r="A34" i="3"/>
  <c r="B95" i="3"/>
  <c r="C148" i="3"/>
  <c r="C204" i="3"/>
  <c r="B40" i="3"/>
  <c r="C93" i="3"/>
  <c r="C149" i="3"/>
  <c r="B90" i="3"/>
  <c r="A172" i="3"/>
  <c r="B242" i="3"/>
  <c r="C303" i="3"/>
  <c r="B86" i="3"/>
  <c r="A173" i="3"/>
  <c r="A248" i="3"/>
  <c r="B301" i="3"/>
  <c r="B11" i="3"/>
  <c r="B109" i="3"/>
  <c r="A188" i="3"/>
  <c r="A12" i="3"/>
  <c r="C167" i="3"/>
  <c r="A265" i="3"/>
  <c r="C334" i="3"/>
  <c r="B398" i="3"/>
  <c r="C74" i="3"/>
  <c r="C207" i="3"/>
  <c r="C300" i="3"/>
  <c r="B361" i="3"/>
  <c r="B417" i="3"/>
  <c r="C8" i="3"/>
  <c r="A77" i="3"/>
  <c r="C152" i="3"/>
  <c r="A216" i="3"/>
  <c r="C259" i="3"/>
  <c r="A299" i="3"/>
  <c r="A333" i="3"/>
  <c r="B362" i="3"/>
  <c r="C7" i="3"/>
  <c r="C126" i="3"/>
  <c r="C222" i="3"/>
  <c r="B291" i="3"/>
  <c r="B346" i="3"/>
  <c r="A390" i="3"/>
  <c r="C428" i="3"/>
  <c r="B461" i="3"/>
  <c r="A64" i="3"/>
  <c r="C232" i="3"/>
  <c r="A348" i="3"/>
  <c r="A416" i="3"/>
  <c r="A32" i="3"/>
  <c r="B171" i="3"/>
  <c r="C281" i="3"/>
  <c r="A362" i="3"/>
  <c r="C423" i="3"/>
  <c r="A30" i="3"/>
  <c r="C127" i="3"/>
  <c r="B214" i="3"/>
  <c r="A275" i="3"/>
  <c r="B323" i="3"/>
  <c r="B365" i="3"/>
  <c r="A405" i="3"/>
  <c r="A435" i="3"/>
  <c r="A189" i="3"/>
  <c r="A298" i="3"/>
  <c r="A383" i="3"/>
  <c r="C444" i="3"/>
  <c r="A181" i="3"/>
  <c r="B314" i="3"/>
  <c r="B402" i="3"/>
  <c r="B36" i="3"/>
  <c r="A95" i="3"/>
  <c r="A151" i="3"/>
  <c r="A207" i="3"/>
  <c r="A42" i="3"/>
  <c r="A98" i="3"/>
  <c r="A154" i="3"/>
  <c r="C212" i="3"/>
  <c r="A43" i="3"/>
  <c r="A99" i="3"/>
  <c r="A5" i="3"/>
  <c r="B94" i="3"/>
  <c r="B179" i="3"/>
  <c r="B250" i="3"/>
  <c r="B5" i="3"/>
  <c r="C94" i="3"/>
  <c r="C183" i="3"/>
  <c r="C250" i="3"/>
  <c r="C306" i="3"/>
  <c r="A24" i="3"/>
  <c r="B113" i="3"/>
  <c r="B195" i="3"/>
  <c r="A33" i="3"/>
  <c r="B173" i="3"/>
  <c r="B272" i="3"/>
  <c r="C343" i="3"/>
  <c r="A401" i="3"/>
  <c r="C88" i="3"/>
  <c r="C224" i="3"/>
  <c r="C304" i="3"/>
  <c r="C366" i="3"/>
  <c r="B425" i="3"/>
  <c r="A16" i="3"/>
  <c r="A84" i="3"/>
  <c r="C158" i="3"/>
  <c r="B221" i="3"/>
  <c r="A263" i="3"/>
  <c r="B302" i="3"/>
  <c r="B336" i="3"/>
  <c r="A365" i="3"/>
  <c r="A17" i="3"/>
  <c r="B138" i="3"/>
  <c r="A231" i="3"/>
  <c r="C296" i="3"/>
  <c r="C351" i="3"/>
  <c r="A394" i="3"/>
  <c r="C431" i="3"/>
  <c r="A438" i="3"/>
  <c r="C75" i="3"/>
  <c r="A246" i="3"/>
  <c r="B357" i="3"/>
  <c r="B423" i="3"/>
  <c r="A44" i="3"/>
  <c r="B189" i="3"/>
  <c r="C292" i="3"/>
  <c r="A375" i="3"/>
  <c r="C429" i="3"/>
  <c r="B41" i="3"/>
  <c r="C139" i="3"/>
  <c r="C223" i="3"/>
  <c r="C280" i="3"/>
  <c r="C327" i="3"/>
  <c r="C373" i="3"/>
  <c r="B408" i="3"/>
  <c r="A441" i="3"/>
  <c r="B206" i="3"/>
  <c r="A314" i="3"/>
  <c r="B391" i="3"/>
  <c r="C450" i="3"/>
  <c r="C199" i="3"/>
  <c r="B324" i="3"/>
  <c r="C409" i="3"/>
  <c r="C23" i="3"/>
  <c r="B110" i="3"/>
  <c r="C191" i="3"/>
  <c r="A254" i="3"/>
  <c r="C299" i="3"/>
  <c r="C339" i="3"/>
  <c r="B375" i="3"/>
  <c r="A406" i="3"/>
  <c r="A433" i="3"/>
  <c r="B457" i="3"/>
  <c r="B44" i="3"/>
  <c r="C105" i="3"/>
  <c r="A159" i="3"/>
  <c r="A215" i="3"/>
  <c r="C52" i="3"/>
  <c r="A106" i="3"/>
  <c r="A162" i="3"/>
  <c r="B223" i="3"/>
  <c r="A51" i="3"/>
  <c r="A107" i="3"/>
  <c r="A22" i="3"/>
  <c r="B107" i="3"/>
  <c r="A190" i="3"/>
  <c r="A261" i="3"/>
  <c r="B18" i="3"/>
  <c r="C107" i="3"/>
  <c r="C197" i="3"/>
  <c r="C258" i="3"/>
  <c r="C314" i="3"/>
  <c r="A41" i="3"/>
  <c r="B126" i="3"/>
  <c r="A206" i="3"/>
  <c r="C59" i="3"/>
  <c r="C189" i="3"/>
  <c r="A283" i="3"/>
  <c r="C355" i="3"/>
  <c r="A409" i="3"/>
  <c r="A109" i="3"/>
  <c r="A243" i="3"/>
  <c r="C313" i="3"/>
  <c r="C374" i="3"/>
  <c r="A436" i="3"/>
  <c r="C22" i="3"/>
  <c r="B97" i="3"/>
  <c r="B170" i="3"/>
  <c r="A227" i="3"/>
  <c r="B270" i="3"/>
  <c r="C308" i="3"/>
  <c r="B339" i="3"/>
  <c r="B370" i="3"/>
  <c r="B38" i="3"/>
  <c r="A148" i="3"/>
  <c r="C244" i="3"/>
  <c r="A308" i="3"/>
  <c r="B356" i="3"/>
  <c r="C400" i="3"/>
  <c r="C437" i="3"/>
  <c r="B444" i="3"/>
  <c r="A97" i="3"/>
  <c r="A270" i="3"/>
  <c r="C361" i="3"/>
  <c r="B429" i="3"/>
  <c r="C54" i="3"/>
  <c r="C208" i="3"/>
  <c r="C309" i="3"/>
  <c r="A379" i="3"/>
  <c r="C432" i="3"/>
  <c r="B51" i="3"/>
  <c r="C150" i="3"/>
  <c r="B232" i="3"/>
  <c r="A286" i="3"/>
  <c r="B337" i="3"/>
  <c r="A378" i="3"/>
  <c r="B412" i="3"/>
  <c r="B447" i="3"/>
  <c r="A225" i="3"/>
  <c r="C323" i="3"/>
  <c r="A398" i="3"/>
  <c r="C456" i="3"/>
  <c r="A217" i="3"/>
  <c r="A334" i="3"/>
  <c r="B420" i="3"/>
  <c r="B34" i="3"/>
  <c r="A121" i="3"/>
  <c r="A200" i="3"/>
  <c r="A260" i="3"/>
  <c r="B305" i="3"/>
  <c r="C344" i="3"/>
  <c r="B379" i="3"/>
  <c r="A410" i="3"/>
  <c r="B436" i="3"/>
  <c r="A460" i="3"/>
  <c r="B89" i="3"/>
  <c r="B174" i="3"/>
  <c r="C241" i="3"/>
  <c r="B52" i="3"/>
  <c r="B108" i="3"/>
  <c r="B164" i="3"/>
  <c r="A223" i="3"/>
  <c r="B55" i="3"/>
  <c r="B111" i="3"/>
  <c r="A170" i="3"/>
  <c r="A226" i="3"/>
  <c r="B56" i="3"/>
  <c r="A115" i="3"/>
  <c r="B26" i="3"/>
  <c r="C115" i="3"/>
  <c r="C200" i="3"/>
  <c r="C263" i="3"/>
  <c r="C26" i="3"/>
  <c r="C120" i="3"/>
  <c r="A201" i="3"/>
  <c r="A264" i="3"/>
  <c r="C322" i="3"/>
  <c r="B45" i="3"/>
  <c r="C134" i="3"/>
  <c r="C216" i="3"/>
  <c r="B67" i="3"/>
  <c r="B201" i="3"/>
  <c r="C293" i="3"/>
  <c r="B358" i="3"/>
  <c r="B414" i="3"/>
  <c r="B129" i="3"/>
  <c r="A247" i="3"/>
  <c r="C319" i="3"/>
  <c r="C382" i="3"/>
  <c r="C438" i="3"/>
  <c r="B29" i="3"/>
  <c r="C104" i="3"/>
  <c r="C175" i="3"/>
  <c r="B231" i="3"/>
  <c r="C273" i="3"/>
  <c r="C311" i="3"/>
  <c r="B342" i="3"/>
  <c r="A373" i="3"/>
  <c r="C50" i="3"/>
  <c r="C159" i="3"/>
  <c r="C251" i="3"/>
  <c r="C312" i="3"/>
  <c r="B360" i="3"/>
  <c r="C404" i="3"/>
  <c r="C440" i="3"/>
  <c r="B450" i="3"/>
  <c r="C118" i="3"/>
  <c r="B281" i="3"/>
  <c r="A370" i="3"/>
  <c r="B435" i="3"/>
  <c r="B65" i="3"/>
  <c r="C240" i="3"/>
  <c r="A319" i="3"/>
  <c r="B387" i="3"/>
  <c r="A439" i="3"/>
  <c r="C62" i="3"/>
  <c r="B160" i="3"/>
  <c r="A239" i="3"/>
  <c r="C297" i="3"/>
  <c r="C342" i="3"/>
  <c r="A382" i="3"/>
  <c r="C415" i="3"/>
  <c r="B453" i="3"/>
  <c r="B239" i="3"/>
  <c r="C333" i="3"/>
  <c r="C408" i="3"/>
  <c r="C10" i="3"/>
  <c r="B233" i="3"/>
  <c r="C348" i="3"/>
  <c r="C426" i="3"/>
  <c r="A45" i="3"/>
  <c r="A132" i="3"/>
  <c r="A209" i="3"/>
  <c r="C265" i="3"/>
  <c r="A310" i="3"/>
  <c r="A349" i="3"/>
  <c r="A384" i="3"/>
  <c r="B413" i="3"/>
  <c r="B439" i="3"/>
  <c r="B14" i="3"/>
  <c r="A100" i="3"/>
  <c r="B182" i="3"/>
  <c r="B249" i="3"/>
  <c r="A63" i="3"/>
  <c r="B116" i="3"/>
  <c r="B172" i="3"/>
  <c r="A10" i="3"/>
  <c r="B63" i="3"/>
  <c r="B119" i="3"/>
  <c r="C180" i="3"/>
  <c r="B8" i="3"/>
  <c r="B64" i="3"/>
  <c r="C125" i="3"/>
  <c r="C38" i="3"/>
  <c r="C128" i="3"/>
  <c r="C214" i="3"/>
  <c r="C271" i="3"/>
  <c r="C39" i="3"/>
  <c r="B137" i="3"/>
  <c r="C211" i="3"/>
  <c r="A272" i="3"/>
  <c r="B333" i="3"/>
  <c r="B58" i="3"/>
  <c r="C147" i="3"/>
  <c r="B230" i="3"/>
  <c r="C87" i="3"/>
  <c r="B218" i="3"/>
  <c r="B307" i="3"/>
  <c r="B366" i="3"/>
  <c r="B422" i="3"/>
  <c r="A157" i="3"/>
  <c r="A258" i="3"/>
  <c r="A329" i="3"/>
  <c r="B393" i="3"/>
  <c r="B441" i="3"/>
  <c r="C42" i="3"/>
  <c r="B118" i="3"/>
  <c r="C181" i="3"/>
  <c r="B240" i="3"/>
  <c r="A281" i="3"/>
  <c r="A315" i="3"/>
  <c r="B348" i="3"/>
  <c r="B378" i="3"/>
  <c r="A62" i="3"/>
  <c r="A177" i="3"/>
  <c r="C262" i="3"/>
  <c r="C317" i="3"/>
  <c r="C368" i="3"/>
  <c r="B411" i="3"/>
  <c r="C443" i="3"/>
  <c r="C461" i="3"/>
  <c r="C151" i="3"/>
  <c r="B292" i="3"/>
  <c r="A387" i="3"/>
  <c r="C441" i="3"/>
  <c r="C86" i="3"/>
  <c r="B247" i="3"/>
  <c r="B329" i="3"/>
  <c r="A395" i="3"/>
  <c r="A445" i="3"/>
  <c r="C72" i="3"/>
  <c r="B169" i="3"/>
  <c r="A252" i="3"/>
  <c r="C65" i="3"/>
  <c r="C121" i="3"/>
  <c r="B180" i="3"/>
  <c r="C12" i="3"/>
  <c r="C68" i="3"/>
  <c r="B127" i="3"/>
  <c r="B183" i="3"/>
  <c r="C13" i="3"/>
  <c r="B72" i="3"/>
  <c r="B128" i="3"/>
  <c r="C47" i="3"/>
  <c r="B141" i="3"/>
  <c r="C218" i="3"/>
  <c r="A277" i="3"/>
  <c r="A52" i="3"/>
  <c r="A142" i="3"/>
  <c r="A219" i="3"/>
  <c r="A280" i="3"/>
  <c r="A336" i="3"/>
  <c r="C66" i="3"/>
  <c r="A160" i="3"/>
  <c r="A233" i="3"/>
  <c r="B101" i="3"/>
  <c r="C233" i="3"/>
  <c r="B310" i="3"/>
  <c r="C371" i="3"/>
  <c r="A20" i="3"/>
  <c r="C162" i="3"/>
  <c r="B265" i="3"/>
  <c r="A338" i="3"/>
  <c r="A396" i="3"/>
  <c r="A444" i="3"/>
  <c r="B50" i="3"/>
  <c r="B125" i="3"/>
  <c r="B187" i="3"/>
  <c r="B244" i="3"/>
  <c r="B284" i="3"/>
  <c r="A318" i="3"/>
  <c r="B351" i="3"/>
  <c r="A381" i="3"/>
  <c r="A72" i="3"/>
  <c r="B186" i="3"/>
  <c r="A268" i="3"/>
  <c r="A322" i="3"/>
  <c r="B373" i="3"/>
  <c r="B415" i="3"/>
  <c r="A447" i="3"/>
  <c r="B10" i="3"/>
  <c r="C160" i="3"/>
  <c r="B303" i="3"/>
  <c r="C394" i="3"/>
  <c r="C453" i="3"/>
  <c r="A110" i="3"/>
  <c r="B259" i="3"/>
  <c r="A339" i="3"/>
  <c r="A399" i="3"/>
  <c r="A451" i="3"/>
  <c r="A85" i="3"/>
  <c r="C187" i="3"/>
  <c r="B257" i="3"/>
  <c r="A23" i="3"/>
  <c r="A26" i="3"/>
  <c r="C29" i="3"/>
  <c r="B161" i="3"/>
  <c r="B162" i="3"/>
  <c r="A92" i="3"/>
  <c r="B254" i="3"/>
  <c r="C190" i="3"/>
  <c r="A452" i="3"/>
  <c r="B256" i="3"/>
  <c r="B386" i="3"/>
  <c r="A337" i="3"/>
  <c r="A53" i="3"/>
  <c r="B21" i="3"/>
  <c r="A413" i="3"/>
  <c r="C269" i="3"/>
  <c r="C360" i="3"/>
  <c r="A432" i="3"/>
  <c r="A287" i="3"/>
  <c r="B438" i="3"/>
  <c r="A305" i="3"/>
  <c r="A454" i="3"/>
  <c r="B153" i="3"/>
  <c r="B248" i="3"/>
  <c r="C324" i="3"/>
  <c r="B388" i="3"/>
  <c r="A427" i="3"/>
  <c r="C35" i="3"/>
  <c r="C144" i="3"/>
  <c r="B235" i="3"/>
  <c r="C294" i="3"/>
  <c r="B335" i="3"/>
  <c r="B371" i="3"/>
  <c r="A403" i="3"/>
  <c r="B430" i="3"/>
  <c r="A455" i="3"/>
  <c r="C221" i="3"/>
  <c r="C389" i="3"/>
  <c r="B376" i="3"/>
  <c r="B114" i="3"/>
  <c r="A360" i="3"/>
  <c r="A203" i="3"/>
  <c r="A49" i="3"/>
  <c r="A184" i="3"/>
  <c r="A113" i="3"/>
  <c r="C392" i="3"/>
  <c r="B326" i="3"/>
  <c r="A351" i="3"/>
  <c r="A38" i="3"/>
  <c r="A307" i="3"/>
  <c r="B437" i="3"/>
  <c r="B243" i="3"/>
  <c r="A400" i="3"/>
  <c r="A244" i="3"/>
  <c r="A355" i="3"/>
  <c r="A407" i="3"/>
  <c r="A250" i="3"/>
  <c r="B407" i="3"/>
  <c r="C157" i="3"/>
  <c r="C260" i="3"/>
  <c r="A212" i="3"/>
  <c r="A273" i="3"/>
  <c r="B157" i="3"/>
  <c r="B363" i="3"/>
  <c r="B400" i="3"/>
  <c r="C82" i="3"/>
  <c r="C326" i="3"/>
  <c r="C449" i="3"/>
  <c r="B267" i="3"/>
  <c r="B312" i="3"/>
  <c r="B403" i="3"/>
  <c r="A126" i="3"/>
  <c r="C460" i="3"/>
  <c r="B289" i="3"/>
  <c r="B368" i="3"/>
  <c r="A431" i="3"/>
  <c r="B428" i="3"/>
  <c r="C227" i="3"/>
  <c r="C112" i="3"/>
  <c r="C210" i="3"/>
  <c r="A359" i="3"/>
  <c r="C445" i="3"/>
  <c r="C455" i="3"/>
  <c r="A415" i="3"/>
  <c r="A80" i="3"/>
  <c r="A397" i="3"/>
  <c r="C146" i="3"/>
  <c r="A73" i="3"/>
  <c r="B54" i="3"/>
  <c r="C203" i="3"/>
  <c r="A456" i="3"/>
  <c r="B352" i="3"/>
  <c r="B426" i="3"/>
  <c r="C99" i="3"/>
  <c r="C420" i="3"/>
  <c r="B123" i="3"/>
  <c r="A363" i="3"/>
  <c r="B355" i="3"/>
  <c r="C123" i="3"/>
  <c r="C301" i="3"/>
  <c r="B262" i="3"/>
  <c r="A93" i="3"/>
  <c r="A158" i="3"/>
  <c r="B252" i="3"/>
  <c r="B42" i="3"/>
  <c r="C356" i="3"/>
  <c r="B432" i="3"/>
  <c r="B241" i="3"/>
  <c r="A134" i="3"/>
  <c r="C399" i="3"/>
  <c r="C372" i="3"/>
  <c r="C58" i="3"/>
  <c r="A291" i="3"/>
  <c r="A211" i="3"/>
  <c r="B295" i="3"/>
  <c r="C73" i="3"/>
  <c r="C76" i="3"/>
  <c r="A83" i="3"/>
  <c r="A229" i="3"/>
  <c r="B229" i="3"/>
  <c r="A174" i="3"/>
  <c r="B319" i="3"/>
  <c r="A276" i="3"/>
  <c r="C63" i="3"/>
  <c r="B288" i="3"/>
  <c r="B93" i="3"/>
  <c r="C381" i="3"/>
  <c r="A180" i="3"/>
  <c r="B131" i="3"/>
  <c r="A457" i="3"/>
  <c r="A303" i="3"/>
  <c r="C386" i="3"/>
  <c r="A459" i="3"/>
  <c r="A343" i="3"/>
  <c r="B98" i="3"/>
  <c r="C357" i="3"/>
  <c r="C11" i="3"/>
  <c r="C163" i="3"/>
  <c r="A271" i="3"/>
  <c r="C329" i="3"/>
  <c r="A392" i="3"/>
  <c r="A430" i="3"/>
  <c r="A46" i="3"/>
  <c r="B155" i="3"/>
  <c r="A255" i="3"/>
  <c r="A300" i="3"/>
  <c r="A340" i="3"/>
  <c r="A376" i="3"/>
  <c r="C433" i="3"/>
  <c r="C457" i="3"/>
  <c r="B404" i="3"/>
  <c r="C376" i="3"/>
  <c r="C341" i="3"/>
  <c r="A414" i="3"/>
  <c r="C362" i="3"/>
  <c r="C320" i="3"/>
  <c r="A421" i="3"/>
  <c r="A104" i="3"/>
  <c r="A458" i="3"/>
  <c r="C410" i="3"/>
  <c r="A443" i="3"/>
  <c r="A4" i="3"/>
  <c r="B134" i="3"/>
  <c r="A461" i="3"/>
  <c r="C193" i="3"/>
  <c r="B349" i="3"/>
  <c r="B280" i="3"/>
  <c r="C353" i="3"/>
  <c r="A423" i="3"/>
  <c r="C270" i="3"/>
  <c r="A235" i="3"/>
  <c r="B454" i="3"/>
  <c r="A325" i="3"/>
  <c r="C448" i="3"/>
  <c r="C27" i="3"/>
  <c r="A25" i="3"/>
  <c r="C174" i="3"/>
  <c r="C79" i="3"/>
  <c r="A179" i="3"/>
  <c r="B332" i="3"/>
  <c r="C405" i="3"/>
  <c r="B275" i="3"/>
  <c r="A144" i="3"/>
  <c r="A424" i="3"/>
  <c r="A228" i="3"/>
  <c r="B367" i="3"/>
  <c r="B427" i="3"/>
  <c r="C71" i="3"/>
  <c r="A70" i="3"/>
  <c r="B455" i="3"/>
  <c r="C136" i="3"/>
  <c r="A79" i="3"/>
  <c r="C84" i="3"/>
  <c r="C85" i="3"/>
  <c r="B234" i="3"/>
  <c r="B237" i="3"/>
  <c r="B177" i="3"/>
  <c r="C325" i="3"/>
  <c r="C286" i="3"/>
  <c r="B70" i="3"/>
  <c r="C291" i="3"/>
  <c r="B105" i="3"/>
  <c r="A386" i="3"/>
  <c r="A198" i="3"/>
  <c r="A153" i="3"/>
  <c r="C18" i="3"/>
  <c r="B308" i="3"/>
  <c r="A391" i="3"/>
  <c r="A21" i="3"/>
  <c r="C352" i="3"/>
  <c r="C119" i="3"/>
  <c r="C370" i="3"/>
  <c r="C55" i="3"/>
  <c r="C171" i="3"/>
  <c r="C276" i="3"/>
  <c r="B334" i="3"/>
  <c r="B395" i="3"/>
  <c r="B442" i="3"/>
  <c r="B57" i="3"/>
  <c r="A165" i="3"/>
  <c r="B260" i="3"/>
  <c r="A306" i="3"/>
  <c r="A345" i="3"/>
  <c r="B380" i="3"/>
  <c r="B410" i="3"/>
  <c r="C436" i="3"/>
  <c r="B460" i="3"/>
  <c r="B273" i="3"/>
  <c r="B418" i="3"/>
  <c r="B421" i="3"/>
  <c r="C194" i="3"/>
  <c r="C393" i="3"/>
  <c r="B306" i="3"/>
  <c r="C267" i="3"/>
  <c r="C335" i="3"/>
  <c r="A193" i="3"/>
  <c r="C407" i="3"/>
  <c r="C396" i="3"/>
  <c r="B440" i="3"/>
  <c r="A346" i="3"/>
  <c r="C427" i="3"/>
  <c r="C416" i="3"/>
  <c r="C278" i="3"/>
  <c r="A316" i="3"/>
  <c r="C350" i="3"/>
  <c r="C196" i="3"/>
  <c r="C283" i="3"/>
  <c r="C176" i="3"/>
  <c r="A251" i="3"/>
  <c r="C24" i="3"/>
  <c r="C321" i="3"/>
  <c r="C284" i="3"/>
  <c r="C129" i="3"/>
  <c r="A138" i="3"/>
  <c r="B136" i="3"/>
  <c r="A285" i="3"/>
  <c r="C290" i="3"/>
  <c r="A241" i="3"/>
  <c r="C379" i="3"/>
  <c r="B350" i="3"/>
  <c r="C131" i="3"/>
  <c r="A324" i="3"/>
  <c r="B205" i="3"/>
  <c r="C418" i="3"/>
  <c r="C318" i="3"/>
  <c r="C264" i="3"/>
  <c r="B106" i="3"/>
  <c r="A313" i="3"/>
  <c r="B394" i="3"/>
  <c r="A140" i="3"/>
  <c r="C365" i="3"/>
  <c r="A141" i="3"/>
  <c r="B383" i="3"/>
  <c r="B66" i="3"/>
  <c r="A182" i="3"/>
  <c r="A282" i="3"/>
  <c r="A354" i="3"/>
  <c r="B399" i="3"/>
  <c r="B445" i="3"/>
  <c r="A68" i="3"/>
  <c r="B192" i="3"/>
  <c r="A266" i="3"/>
  <c r="A311" i="3"/>
  <c r="C349" i="3"/>
  <c r="B384" i="3"/>
  <c r="C413" i="3"/>
  <c r="C439" i="3"/>
  <c r="C16" i="3"/>
  <c r="B296" i="3"/>
  <c r="B431" i="3"/>
  <c r="A434" i="3"/>
  <c r="C230" i="3"/>
  <c r="C421" i="3"/>
  <c r="C345" i="3"/>
  <c r="B331" i="3"/>
  <c r="B372" i="3"/>
  <c r="B228" i="3"/>
  <c r="B434" i="3"/>
  <c r="C424" i="3"/>
  <c r="B102" i="3"/>
  <c r="B166" i="3"/>
  <c r="B364" i="3"/>
  <c r="C48" i="3"/>
  <c r="B311" i="3"/>
  <c r="A440" i="3"/>
  <c r="B37" i="3"/>
  <c r="C20" i="3"/>
  <c r="B359" i="3"/>
  <c r="C137" i="3"/>
  <c r="C140" i="3"/>
  <c r="C141" i="3"/>
  <c r="A293" i="3"/>
  <c r="B293" i="3"/>
  <c r="B246" i="3"/>
  <c r="C387" i="3"/>
  <c r="B353" i="3"/>
  <c r="C138" i="3"/>
  <c r="A327" i="3"/>
  <c r="A214" i="3"/>
  <c r="A422" i="3"/>
  <c r="B328" i="3"/>
  <c r="B276" i="3"/>
  <c r="B117" i="3"/>
  <c r="B318" i="3"/>
  <c r="C397" i="3"/>
  <c r="A171" i="3"/>
  <c r="A374" i="3"/>
  <c r="A163" i="3"/>
  <c r="C391" i="3"/>
  <c r="B78" i="3"/>
  <c r="B217" i="3"/>
  <c r="C288" i="3"/>
  <c r="A358" i="3"/>
  <c r="C402" i="3"/>
  <c r="B448" i="3"/>
  <c r="C78" i="3"/>
  <c r="B200" i="3"/>
  <c r="B271" i="3"/>
  <c r="C315" i="3"/>
  <c r="C354" i="3"/>
  <c r="C388" i="3"/>
  <c r="C417" i="3"/>
  <c r="C442" i="3"/>
  <c r="B59" i="3"/>
  <c r="A317" i="3"/>
  <c r="B443" i="3"/>
  <c r="A446" i="3"/>
  <c r="C256" i="3"/>
  <c r="B446" i="3"/>
  <c r="C380" i="3"/>
  <c r="C385" i="3"/>
  <c r="A418" i="3"/>
  <c r="B255" i="3"/>
  <c r="B458" i="3"/>
  <c r="A449" i="3"/>
  <c r="C249" i="3"/>
  <c r="B203" i="3"/>
  <c r="B381" i="3"/>
  <c r="C91" i="3"/>
  <c r="A331" i="3"/>
  <c r="B452" i="3"/>
  <c r="C14" i="3"/>
  <c r="B392" i="3"/>
  <c r="B278" i="3"/>
  <c r="B73" i="3"/>
  <c r="B409" i="3"/>
  <c r="C359" i="3"/>
  <c r="C412" i="3"/>
  <c r="C205" i="3"/>
  <c r="B264" i="3"/>
  <c r="A442" i="3"/>
  <c r="A367" i="3"/>
  <c r="C219" i="3"/>
  <c r="B396" i="3"/>
  <c r="B147" i="3"/>
  <c r="A302" i="3"/>
  <c r="C452" i="3"/>
  <c r="B389" i="3"/>
  <c r="A368" i="3"/>
  <c r="C21" i="3"/>
  <c r="B449" i="3"/>
  <c r="B263" i="3"/>
  <c r="B287" i="3"/>
  <c r="A371" i="3"/>
  <c r="B330" i="3"/>
  <c r="B185" i="3"/>
  <c r="C459" i="3"/>
  <c r="A284" i="3"/>
  <c r="C384" i="3"/>
  <c r="A191" i="3"/>
  <c r="B191" i="3"/>
  <c r="A60" i="3"/>
  <c r="B69" i="3"/>
  <c r="A344" i="3"/>
  <c r="B121" i="3"/>
  <c r="C46" i="3"/>
  <c r="A404" i="3"/>
  <c r="B198" i="3"/>
  <c r="A357" i="3"/>
  <c r="A274" i="3"/>
  <c r="A453" i="3"/>
  <c r="B405" i="3"/>
  <c r="B343" i="3"/>
  <c r="A197" i="3"/>
  <c r="C347" i="3"/>
  <c r="A419" i="3"/>
  <c r="C252" i="3"/>
  <c r="B419" i="3"/>
  <c r="C253" i="3"/>
  <c r="C435" i="3"/>
  <c r="A89" i="3"/>
  <c r="B294" i="3"/>
  <c r="B451" i="3"/>
  <c r="A278" i="3"/>
  <c r="C336" i="3"/>
  <c r="C236" i="3"/>
  <c r="B142" i="3"/>
  <c r="B315" i="3"/>
  <c r="B424" i="3"/>
  <c r="B321" i="3"/>
  <c r="A437" i="3"/>
  <c r="B236" i="3"/>
  <c r="A411" i="3"/>
  <c r="A221" i="3"/>
  <c r="C154" i="3"/>
  <c r="C383" i="3"/>
  <c r="B459" i="3"/>
  <c r="A426" i="3"/>
  <c r="A448" i="3"/>
  <c r="B320" i="3"/>
  <c r="A289" i="3"/>
  <c r="C451" i="3"/>
  <c r="A166" i="3"/>
  <c r="B340" i="3"/>
  <c r="A425" i="3"/>
  <c r="A11" i="1" a="1"/>
  <c r="A11" i="1" l="1"/>
  <c r="C22" i="1"/>
  <c r="A16" i="1"/>
  <c r="C21" i="1"/>
  <c r="B14" i="1"/>
  <c r="B21" i="1"/>
  <c r="A17" i="1"/>
  <c r="B17" i="1"/>
  <c r="A12" i="1"/>
  <c r="B19" i="1"/>
  <c r="A18" i="1"/>
  <c r="A13" i="1"/>
  <c r="B12" i="1"/>
  <c r="C18" i="1"/>
  <c r="C15" i="1"/>
  <c r="A14" i="1"/>
  <c r="C19" i="1"/>
  <c r="C14" i="1"/>
  <c r="B13" i="1"/>
  <c r="A19" i="1"/>
  <c r="C17" i="1"/>
  <c r="C20" i="1"/>
  <c r="B11" i="1"/>
  <c r="A15" i="1"/>
  <c r="A22" i="1"/>
  <c r="A20" i="1"/>
  <c r="C16" i="1"/>
  <c r="B18" i="1"/>
  <c r="B16" i="1"/>
  <c r="B15" i="1"/>
  <c r="C11" i="1"/>
  <c r="B20" i="1"/>
  <c r="A21" i="1"/>
  <c r="B22" i="1"/>
  <c r="C12" i="1"/>
  <c r="C13" i="1"/>
  <c r="D18" i="1"/>
  <c r="D15" i="1"/>
  <c r="D16" i="1"/>
  <c r="D12" i="1"/>
  <c r="D13" i="1"/>
  <c r="D22" i="1"/>
  <c r="D21" i="1"/>
  <c r="D17" i="1"/>
  <c r="D19" i="1"/>
  <c r="D14" i="1"/>
  <c r="D20" i="1"/>
</calcChain>
</file>

<file path=xl/sharedStrings.xml><?xml version="1.0" encoding="utf-8"?>
<sst xmlns="http://schemas.openxmlformats.org/spreadsheetml/2006/main" count="134" uniqueCount="90">
  <si>
    <t>Rx</t>
  </si>
  <si>
    <t>Tx</t>
  </si>
  <si>
    <t>Az</t>
  </si>
  <si>
    <t>D</t>
  </si>
  <si>
    <t>Lat</t>
  </si>
  <si>
    <t>Lon</t>
  </si>
  <si>
    <t>Next</t>
  </si>
  <si>
    <t>Intermediate Points</t>
  </si>
  <si>
    <t>ID</t>
  </si>
  <si>
    <t>SITE A ID</t>
  </si>
  <si>
    <t>LATITUDE-B</t>
  </si>
  <si>
    <t>LONGITUDE-B</t>
  </si>
  <si>
    <t>ELEVATION-B</t>
  </si>
  <si>
    <t>FREQ MHZ</t>
  </si>
  <si>
    <t>LIC_BW_MHz</t>
  </si>
  <si>
    <t>MODE</t>
  </si>
  <si>
    <t>EMISSION</t>
  </si>
  <si>
    <t>Tx Pow Watts</t>
  </si>
  <si>
    <t>Tx Pow dBm</t>
  </si>
  <si>
    <t>ANT_HGT</t>
  </si>
  <si>
    <t>SITE_ID</t>
  </si>
  <si>
    <t>LATITUDE-A</t>
  </si>
  <si>
    <t>LONGITUDE-A</t>
  </si>
  <si>
    <t>ELEVATION-A</t>
  </si>
  <si>
    <t>ANT_GAIN</t>
  </si>
  <si>
    <t>DISTANCE</t>
  </si>
  <si>
    <t>AZIMUTH_A-B</t>
  </si>
  <si>
    <t>AZIMUTH_B-A</t>
  </si>
  <si>
    <t>PRxA_BA</t>
  </si>
  <si>
    <t>PRxB_AB</t>
  </si>
  <si>
    <t>MARGIN_A</t>
  </si>
  <si>
    <t>T</t>
  </si>
  <si>
    <t>20M0W7DEW</t>
  </si>
  <si>
    <t>Loss</t>
  </si>
  <si>
    <t>Equation 49</t>
  </si>
  <si>
    <t>Distance (km)</t>
  </si>
  <si>
    <t xml:space="preserve"> DEM Height (m AMSL)</t>
  </si>
  <si>
    <t>S_i</t>
  </si>
  <si>
    <t>Parameters</t>
  </si>
  <si>
    <t>r_e</t>
  </si>
  <si>
    <t>distance between points</t>
  </si>
  <si>
    <t>TxAntennaeHeight</t>
  </si>
  <si>
    <t>RxAntennaeHeight</t>
  </si>
  <si>
    <t>frequency</t>
  </si>
  <si>
    <t>C_e</t>
  </si>
  <si>
    <t>h_i</t>
  </si>
  <si>
    <t>d_i</t>
  </si>
  <si>
    <t>d</t>
  </si>
  <si>
    <t>d - d_i</t>
  </si>
  <si>
    <t>h_ts</t>
  </si>
  <si>
    <t>a</t>
  </si>
  <si>
    <t>b</t>
  </si>
  <si>
    <t>c</t>
  </si>
  <si>
    <t>(a+b-c)/d_i</t>
  </si>
  <si>
    <t>S_tim</t>
  </si>
  <si>
    <t>Equation 50</t>
  </si>
  <si>
    <t>S_tr</t>
  </si>
  <si>
    <t>Path is Line of Sight</t>
  </si>
  <si>
    <t>Equation 51</t>
  </si>
  <si>
    <t>V</t>
  </si>
  <si>
    <t>V_max</t>
  </si>
  <si>
    <t>h_rs</t>
  </si>
  <si>
    <t>buldge</t>
  </si>
  <si>
    <t>1/F2</t>
  </si>
  <si>
    <t>ray height</t>
  </si>
  <si>
    <t>Equation 52</t>
  </si>
  <si>
    <t>J</t>
  </si>
  <si>
    <t>v- 0.1</t>
  </si>
  <si>
    <t>ans^2</t>
  </si>
  <si>
    <t>ans+1</t>
  </si>
  <si>
    <t>sqrt(ans)</t>
  </si>
  <si>
    <t>ans + v</t>
  </si>
  <si>
    <t>ans - 0.1</t>
  </si>
  <si>
    <t>log(ans)</t>
  </si>
  <si>
    <t>20 * ans</t>
  </si>
  <si>
    <t>Hand calculations for 1st point</t>
  </si>
  <si>
    <t>Equation 57</t>
  </si>
  <si>
    <t>J = 6.9 + ans</t>
  </si>
  <si>
    <t>L</t>
  </si>
  <si>
    <t>Hand calculation for Bullington Loss</t>
  </si>
  <si>
    <t>V = (a+buldge-rayheighjt)*1/F2</t>
  </si>
  <si>
    <t>Hand calculation for Bullington diffraction loss</t>
  </si>
  <si>
    <t xml:space="preserve"> -J/6</t>
  </si>
  <si>
    <t>a = 10 + 0.002 d</t>
  </si>
  <si>
    <t>b = 1 - e^ans</t>
  </si>
  <si>
    <t>L = J + b * a</t>
  </si>
  <si>
    <t>My Code:</t>
  </si>
  <si>
    <t>DEM Height (m AMSL)</t>
  </si>
  <si>
    <t>S</t>
  </si>
  <si>
    <t>Buldge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</si>
</sst>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\ \m"/>
    <numFmt numFmtId="165" formatCode="#\ \M\h\z"/>
    <numFmt numFmtId="166" formatCode="#\ \k\m"/>
    <numFmt numFmtId="167" formatCode="General\ \k\m"/>
    <numFmt numFmtId="168" formatCode="General\ \k\m\-\1"/>
    <numFmt numFmtId="169" formatCode="General\ \m\/\K\m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8" applyNumberFormat="0" applyAlignment="0" applyProtection="0"/>
    <xf numFmtId="0" fontId="13" fillId="7" borderId="9" applyNumberFormat="0" applyAlignment="0" applyProtection="0"/>
    <xf numFmtId="0" fontId="14" fillId="7" borderId="8" applyNumberFormat="0" applyAlignment="0" applyProtection="0"/>
    <xf numFmtId="0" fontId="15" fillId="0" borderId="10" applyNumberFormat="0" applyFill="0" applyAlignment="0" applyProtection="0"/>
    <xf numFmtId="0" fontId="16" fillId="8" borderId="11" applyNumberFormat="0" applyAlignment="0" applyProtection="0"/>
    <xf numFmtId="0" fontId="17" fillId="0" borderId="0" applyNumberFormat="0" applyFill="0" applyBorder="0" applyAlignment="0" applyProtection="0"/>
    <xf numFmtId="0" fontId="6" fillId="9" borderId="12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0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0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0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0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0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2" fillId="5" borderId="0" applyNumberFormat="0" applyBorder="0" applyAlignment="0" applyProtection="0"/>
    <xf numFmtId="0" fontId="21" fillId="0" borderId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  <xf numFmtId="0" fontId="0" fillId="0" borderId="0" xfId="0" applyNumberFormat="1"/>
    <xf numFmtId="0" fontId="1" fillId="0" borderId="4" xfId="1" applyFont="1" applyFill="1" applyBorder="1" applyAlignment="1">
      <alignment horizontal="right" wrapText="1"/>
    </xf>
    <xf numFmtId="0" fontId="3" fillId="0" borderId="0" xfId="0" applyFont="1"/>
    <xf numFmtId="0" fontId="4" fillId="0" borderId="4" xfId="1" applyFont="1" applyFill="1" applyBorder="1" applyAlignment="1">
      <alignment horizontal="right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/>
    <xf numFmtId="0" fontId="0" fillId="34" borderId="0" xfId="0" applyFill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91FC8064-81C0-44BC-BD1C-3825A421A66D}"/>
    <cellStyle name="60% - Accent2 2" xfId="36" xr:uid="{608F1A8B-A702-457E-B455-B7C02E1471F4}"/>
    <cellStyle name="60% - Accent3 2" xfId="37" xr:uid="{685C824D-B049-4ACD-99A2-08F2ED0E3DEC}"/>
    <cellStyle name="60% - Accent4 2" xfId="38" xr:uid="{CD0A10BB-025C-40CC-A57F-3F81C62F19C7}"/>
    <cellStyle name="60% - Accent5 2" xfId="39" xr:uid="{65E3BDB2-4ED2-452F-A796-8B5DB8A5FEDF}"/>
    <cellStyle name="60% - Accent6 2" xfId="40" xr:uid="{D74F26FE-4FB1-4768-8FEC-A1E3D1F5EEB1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681C003A-425B-4C5C-A0C1-BFD1F89A7984}"/>
    <cellStyle name="Normal" xfId="0" builtinId="0"/>
    <cellStyle name="Normal 2" xfId="42" xr:uid="{288D330C-962A-4589-8AFB-AAACA1D90DD4}"/>
    <cellStyle name="Normal_Sheet1" xfId="1" xr:uid="{6B9CA3F8-2B62-40F6-9E1D-69177C26A8E6}"/>
    <cellStyle name="Note" xfId="14" builtinId="10" customBuiltin="1"/>
    <cellStyle name="Output" xfId="9" builtinId="21" customBuiltin="1"/>
    <cellStyle name="Title 2" xfId="43" xr:uid="{9438DF94-3FA6-4090-9A1C-E6245F0ADF91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'Profile 1'!$F$4:$F$461</c:f>
              <c:numCache>
                <c:formatCode>General</c:formatCode>
                <c:ptCount val="458"/>
                <c:pt idx="0">
                  <c:v>675</c:v>
                </c:pt>
                <c:pt idx="1">
                  <c:v>671</c:v>
                </c:pt>
                <c:pt idx="2">
                  <c:v>673</c:v>
                </c:pt>
                <c:pt idx="3">
                  <c:v>671</c:v>
                </c:pt>
                <c:pt idx="4">
                  <c:v>667</c:v>
                </c:pt>
                <c:pt idx="5">
                  <c:v>664</c:v>
                </c:pt>
                <c:pt idx="6">
                  <c:v>661</c:v>
                </c:pt>
                <c:pt idx="7">
                  <c:v>659</c:v>
                </c:pt>
                <c:pt idx="8">
                  <c:v>657</c:v>
                </c:pt>
                <c:pt idx="9">
                  <c:v>652</c:v>
                </c:pt>
                <c:pt idx="10">
                  <c:v>654</c:v>
                </c:pt>
                <c:pt idx="11">
                  <c:v>649</c:v>
                </c:pt>
                <c:pt idx="12">
                  <c:v>647</c:v>
                </c:pt>
                <c:pt idx="13">
                  <c:v>643</c:v>
                </c:pt>
                <c:pt idx="14">
                  <c:v>639</c:v>
                </c:pt>
                <c:pt idx="15">
                  <c:v>633</c:v>
                </c:pt>
                <c:pt idx="16">
                  <c:v>625</c:v>
                </c:pt>
                <c:pt idx="17">
                  <c:v>623</c:v>
                </c:pt>
                <c:pt idx="18">
                  <c:v>619</c:v>
                </c:pt>
                <c:pt idx="19">
                  <c:v>618</c:v>
                </c:pt>
                <c:pt idx="20">
                  <c:v>620</c:v>
                </c:pt>
                <c:pt idx="21">
                  <c:v>616</c:v>
                </c:pt>
                <c:pt idx="22">
                  <c:v>614</c:v>
                </c:pt>
                <c:pt idx="23">
                  <c:v>612</c:v>
                </c:pt>
                <c:pt idx="24">
                  <c:v>611</c:v>
                </c:pt>
                <c:pt idx="25">
                  <c:v>606</c:v>
                </c:pt>
                <c:pt idx="26">
                  <c:v>603</c:v>
                </c:pt>
                <c:pt idx="27">
                  <c:v>599</c:v>
                </c:pt>
                <c:pt idx="28">
                  <c:v>597</c:v>
                </c:pt>
                <c:pt idx="29">
                  <c:v>594</c:v>
                </c:pt>
                <c:pt idx="30">
                  <c:v>588</c:v>
                </c:pt>
                <c:pt idx="31">
                  <c:v>584</c:v>
                </c:pt>
                <c:pt idx="32">
                  <c:v>580</c:v>
                </c:pt>
                <c:pt idx="33">
                  <c:v>578</c:v>
                </c:pt>
                <c:pt idx="34">
                  <c:v>579</c:v>
                </c:pt>
                <c:pt idx="35">
                  <c:v>576</c:v>
                </c:pt>
                <c:pt idx="36">
                  <c:v>576</c:v>
                </c:pt>
                <c:pt idx="37">
                  <c:v>576</c:v>
                </c:pt>
                <c:pt idx="38">
                  <c:v>575</c:v>
                </c:pt>
                <c:pt idx="39">
                  <c:v>573</c:v>
                </c:pt>
                <c:pt idx="40">
                  <c:v>576</c:v>
                </c:pt>
                <c:pt idx="41">
                  <c:v>575</c:v>
                </c:pt>
                <c:pt idx="42">
                  <c:v>573</c:v>
                </c:pt>
                <c:pt idx="43">
                  <c:v>571</c:v>
                </c:pt>
                <c:pt idx="44">
                  <c:v>568</c:v>
                </c:pt>
                <c:pt idx="45">
                  <c:v>569</c:v>
                </c:pt>
                <c:pt idx="46">
                  <c:v>569</c:v>
                </c:pt>
                <c:pt idx="47">
                  <c:v>568</c:v>
                </c:pt>
                <c:pt idx="48">
                  <c:v>564</c:v>
                </c:pt>
                <c:pt idx="49">
                  <c:v>564</c:v>
                </c:pt>
                <c:pt idx="50">
                  <c:v>563</c:v>
                </c:pt>
                <c:pt idx="51">
                  <c:v>565</c:v>
                </c:pt>
                <c:pt idx="52">
                  <c:v>567</c:v>
                </c:pt>
                <c:pt idx="53">
                  <c:v>564</c:v>
                </c:pt>
                <c:pt idx="54">
                  <c:v>568</c:v>
                </c:pt>
                <c:pt idx="55">
                  <c:v>566</c:v>
                </c:pt>
                <c:pt idx="56">
                  <c:v>576</c:v>
                </c:pt>
                <c:pt idx="57">
                  <c:v>583</c:v>
                </c:pt>
                <c:pt idx="58">
                  <c:v>583</c:v>
                </c:pt>
                <c:pt idx="59">
                  <c:v>579</c:v>
                </c:pt>
                <c:pt idx="60">
                  <c:v>578</c:v>
                </c:pt>
                <c:pt idx="61">
                  <c:v>580</c:v>
                </c:pt>
                <c:pt idx="62">
                  <c:v>578</c:v>
                </c:pt>
                <c:pt idx="63">
                  <c:v>578</c:v>
                </c:pt>
                <c:pt idx="64">
                  <c:v>584</c:v>
                </c:pt>
                <c:pt idx="65">
                  <c:v>587</c:v>
                </c:pt>
                <c:pt idx="66">
                  <c:v>591</c:v>
                </c:pt>
                <c:pt idx="67">
                  <c:v>594</c:v>
                </c:pt>
                <c:pt idx="68">
                  <c:v>594</c:v>
                </c:pt>
                <c:pt idx="69">
                  <c:v>597</c:v>
                </c:pt>
                <c:pt idx="70">
                  <c:v>596</c:v>
                </c:pt>
                <c:pt idx="71">
                  <c:v>596</c:v>
                </c:pt>
                <c:pt idx="72">
                  <c:v>595</c:v>
                </c:pt>
                <c:pt idx="73">
                  <c:v>600</c:v>
                </c:pt>
                <c:pt idx="74">
                  <c:v>598</c:v>
                </c:pt>
                <c:pt idx="75">
                  <c:v>593</c:v>
                </c:pt>
                <c:pt idx="76">
                  <c:v>593</c:v>
                </c:pt>
                <c:pt idx="77">
                  <c:v>592</c:v>
                </c:pt>
                <c:pt idx="78">
                  <c:v>591</c:v>
                </c:pt>
                <c:pt idx="79">
                  <c:v>591</c:v>
                </c:pt>
                <c:pt idx="80">
                  <c:v>588</c:v>
                </c:pt>
                <c:pt idx="81">
                  <c:v>583</c:v>
                </c:pt>
                <c:pt idx="82">
                  <c:v>581</c:v>
                </c:pt>
                <c:pt idx="83">
                  <c:v>577</c:v>
                </c:pt>
                <c:pt idx="84">
                  <c:v>578</c:v>
                </c:pt>
                <c:pt idx="85">
                  <c:v>578</c:v>
                </c:pt>
                <c:pt idx="86">
                  <c:v>577</c:v>
                </c:pt>
                <c:pt idx="87">
                  <c:v>572</c:v>
                </c:pt>
                <c:pt idx="88">
                  <c:v>570</c:v>
                </c:pt>
                <c:pt idx="89">
                  <c:v>571</c:v>
                </c:pt>
                <c:pt idx="90">
                  <c:v>569</c:v>
                </c:pt>
                <c:pt idx="91">
                  <c:v>572</c:v>
                </c:pt>
                <c:pt idx="92">
                  <c:v>575</c:v>
                </c:pt>
                <c:pt idx="93">
                  <c:v>577</c:v>
                </c:pt>
                <c:pt idx="94">
                  <c:v>583</c:v>
                </c:pt>
                <c:pt idx="95">
                  <c:v>581</c:v>
                </c:pt>
                <c:pt idx="96">
                  <c:v>577</c:v>
                </c:pt>
                <c:pt idx="97">
                  <c:v>570</c:v>
                </c:pt>
                <c:pt idx="98">
                  <c:v>570</c:v>
                </c:pt>
                <c:pt idx="99">
                  <c:v>569</c:v>
                </c:pt>
                <c:pt idx="100">
                  <c:v>574</c:v>
                </c:pt>
                <c:pt idx="101">
                  <c:v>568</c:v>
                </c:pt>
                <c:pt idx="102">
                  <c:v>568</c:v>
                </c:pt>
                <c:pt idx="103">
                  <c:v>570</c:v>
                </c:pt>
                <c:pt idx="104">
                  <c:v>571</c:v>
                </c:pt>
                <c:pt idx="105">
                  <c:v>576</c:v>
                </c:pt>
                <c:pt idx="106">
                  <c:v>581</c:v>
                </c:pt>
                <c:pt idx="107">
                  <c:v>586</c:v>
                </c:pt>
                <c:pt idx="108">
                  <c:v>586</c:v>
                </c:pt>
                <c:pt idx="109">
                  <c:v>586</c:v>
                </c:pt>
                <c:pt idx="110">
                  <c:v>590</c:v>
                </c:pt>
                <c:pt idx="111">
                  <c:v>592</c:v>
                </c:pt>
                <c:pt idx="112">
                  <c:v>593</c:v>
                </c:pt>
                <c:pt idx="113">
                  <c:v>593</c:v>
                </c:pt>
                <c:pt idx="114">
                  <c:v>595</c:v>
                </c:pt>
                <c:pt idx="115">
                  <c:v>596</c:v>
                </c:pt>
                <c:pt idx="116">
                  <c:v>607</c:v>
                </c:pt>
                <c:pt idx="117">
                  <c:v>608</c:v>
                </c:pt>
                <c:pt idx="118">
                  <c:v>611</c:v>
                </c:pt>
                <c:pt idx="119">
                  <c:v>610</c:v>
                </c:pt>
                <c:pt idx="120">
                  <c:v>612</c:v>
                </c:pt>
                <c:pt idx="121">
                  <c:v>611</c:v>
                </c:pt>
                <c:pt idx="122">
                  <c:v>609</c:v>
                </c:pt>
                <c:pt idx="123">
                  <c:v>610</c:v>
                </c:pt>
                <c:pt idx="124">
                  <c:v>609</c:v>
                </c:pt>
                <c:pt idx="125">
                  <c:v>617</c:v>
                </c:pt>
                <c:pt idx="126">
                  <c:v>612</c:v>
                </c:pt>
                <c:pt idx="127">
                  <c:v>614</c:v>
                </c:pt>
                <c:pt idx="128">
                  <c:v>617</c:v>
                </c:pt>
                <c:pt idx="129">
                  <c:v>624</c:v>
                </c:pt>
                <c:pt idx="130">
                  <c:v>646</c:v>
                </c:pt>
                <c:pt idx="131">
                  <c:v>651</c:v>
                </c:pt>
                <c:pt idx="132">
                  <c:v>651</c:v>
                </c:pt>
                <c:pt idx="133">
                  <c:v>654</c:v>
                </c:pt>
                <c:pt idx="134">
                  <c:v>651</c:v>
                </c:pt>
                <c:pt idx="135">
                  <c:v>646</c:v>
                </c:pt>
                <c:pt idx="136">
                  <c:v>634</c:v>
                </c:pt>
                <c:pt idx="137">
                  <c:v>624</c:v>
                </c:pt>
                <c:pt idx="138">
                  <c:v>616</c:v>
                </c:pt>
                <c:pt idx="139">
                  <c:v>611</c:v>
                </c:pt>
                <c:pt idx="140">
                  <c:v>610</c:v>
                </c:pt>
                <c:pt idx="141">
                  <c:v>612</c:v>
                </c:pt>
                <c:pt idx="142">
                  <c:v>617</c:v>
                </c:pt>
                <c:pt idx="143">
                  <c:v>621</c:v>
                </c:pt>
                <c:pt idx="144">
                  <c:v>630</c:v>
                </c:pt>
                <c:pt idx="145">
                  <c:v>633</c:v>
                </c:pt>
                <c:pt idx="146">
                  <c:v>628</c:v>
                </c:pt>
                <c:pt idx="147">
                  <c:v>625</c:v>
                </c:pt>
                <c:pt idx="148">
                  <c:v>623</c:v>
                </c:pt>
                <c:pt idx="149">
                  <c:v>618</c:v>
                </c:pt>
                <c:pt idx="150">
                  <c:v>621</c:v>
                </c:pt>
                <c:pt idx="151">
                  <c:v>628</c:v>
                </c:pt>
                <c:pt idx="152">
                  <c:v>632</c:v>
                </c:pt>
                <c:pt idx="153">
                  <c:v>632</c:v>
                </c:pt>
                <c:pt idx="154">
                  <c:v>632</c:v>
                </c:pt>
                <c:pt idx="155">
                  <c:v>641</c:v>
                </c:pt>
                <c:pt idx="156">
                  <c:v>652</c:v>
                </c:pt>
                <c:pt idx="157">
                  <c:v>666</c:v>
                </c:pt>
                <c:pt idx="158">
                  <c:v>661</c:v>
                </c:pt>
                <c:pt idx="159">
                  <c:v>658</c:v>
                </c:pt>
                <c:pt idx="160">
                  <c:v>656</c:v>
                </c:pt>
                <c:pt idx="161">
                  <c:v>665</c:v>
                </c:pt>
                <c:pt idx="162">
                  <c:v>660</c:v>
                </c:pt>
                <c:pt idx="163">
                  <c:v>654</c:v>
                </c:pt>
                <c:pt idx="164">
                  <c:v>642</c:v>
                </c:pt>
                <c:pt idx="165">
                  <c:v>637</c:v>
                </c:pt>
                <c:pt idx="166">
                  <c:v>632</c:v>
                </c:pt>
                <c:pt idx="167">
                  <c:v>629</c:v>
                </c:pt>
                <c:pt idx="168">
                  <c:v>625</c:v>
                </c:pt>
                <c:pt idx="169">
                  <c:v>622</c:v>
                </c:pt>
                <c:pt idx="170">
                  <c:v>618</c:v>
                </c:pt>
                <c:pt idx="171">
                  <c:v>616</c:v>
                </c:pt>
                <c:pt idx="172">
                  <c:v>613</c:v>
                </c:pt>
                <c:pt idx="173">
                  <c:v>609</c:v>
                </c:pt>
                <c:pt idx="174">
                  <c:v>609</c:v>
                </c:pt>
                <c:pt idx="175">
                  <c:v>607</c:v>
                </c:pt>
                <c:pt idx="176">
                  <c:v>605</c:v>
                </c:pt>
                <c:pt idx="177">
                  <c:v>602</c:v>
                </c:pt>
                <c:pt idx="178">
                  <c:v>602</c:v>
                </c:pt>
                <c:pt idx="179">
                  <c:v>602</c:v>
                </c:pt>
                <c:pt idx="180">
                  <c:v>605</c:v>
                </c:pt>
                <c:pt idx="181">
                  <c:v>604</c:v>
                </c:pt>
                <c:pt idx="182">
                  <c:v>599</c:v>
                </c:pt>
                <c:pt idx="183">
                  <c:v>601</c:v>
                </c:pt>
                <c:pt idx="184">
                  <c:v>599</c:v>
                </c:pt>
                <c:pt idx="185">
                  <c:v>600</c:v>
                </c:pt>
                <c:pt idx="186">
                  <c:v>601</c:v>
                </c:pt>
                <c:pt idx="187">
                  <c:v>604</c:v>
                </c:pt>
                <c:pt idx="188">
                  <c:v>601</c:v>
                </c:pt>
                <c:pt idx="189">
                  <c:v>603</c:v>
                </c:pt>
                <c:pt idx="190">
                  <c:v>599</c:v>
                </c:pt>
                <c:pt idx="191">
                  <c:v>599</c:v>
                </c:pt>
                <c:pt idx="192">
                  <c:v>595</c:v>
                </c:pt>
                <c:pt idx="193">
                  <c:v>593</c:v>
                </c:pt>
                <c:pt idx="194">
                  <c:v>589</c:v>
                </c:pt>
                <c:pt idx="195">
                  <c:v>586</c:v>
                </c:pt>
                <c:pt idx="196">
                  <c:v>584</c:v>
                </c:pt>
                <c:pt idx="197">
                  <c:v>584</c:v>
                </c:pt>
                <c:pt idx="198">
                  <c:v>582</c:v>
                </c:pt>
                <c:pt idx="199">
                  <c:v>580</c:v>
                </c:pt>
                <c:pt idx="200">
                  <c:v>577</c:v>
                </c:pt>
                <c:pt idx="201">
                  <c:v>579</c:v>
                </c:pt>
                <c:pt idx="202">
                  <c:v>578</c:v>
                </c:pt>
                <c:pt idx="203">
                  <c:v>575</c:v>
                </c:pt>
                <c:pt idx="204">
                  <c:v>580</c:v>
                </c:pt>
                <c:pt idx="205">
                  <c:v>576</c:v>
                </c:pt>
                <c:pt idx="206">
                  <c:v>573</c:v>
                </c:pt>
                <c:pt idx="207">
                  <c:v>572</c:v>
                </c:pt>
                <c:pt idx="208">
                  <c:v>574</c:v>
                </c:pt>
                <c:pt idx="209">
                  <c:v>579</c:v>
                </c:pt>
                <c:pt idx="210">
                  <c:v>579</c:v>
                </c:pt>
                <c:pt idx="211">
                  <c:v>585</c:v>
                </c:pt>
                <c:pt idx="212">
                  <c:v>585</c:v>
                </c:pt>
                <c:pt idx="213">
                  <c:v>585</c:v>
                </c:pt>
                <c:pt idx="214">
                  <c:v>579</c:v>
                </c:pt>
                <c:pt idx="215">
                  <c:v>575</c:v>
                </c:pt>
                <c:pt idx="216">
                  <c:v>579</c:v>
                </c:pt>
                <c:pt idx="217">
                  <c:v>579</c:v>
                </c:pt>
                <c:pt idx="218">
                  <c:v>577</c:v>
                </c:pt>
                <c:pt idx="219">
                  <c:v>573</c:v>
                </c:pt>
                <c:pt idx="220">
                  <c:v>565</c:v>
                </c:pt>
                <c:pt idx="221">
                  <c:v>560</c:v>
                </c:pt>
                <c:pt idx="222">
                  <c:v>560</c:v>
                </c:pt>
                <c:pt idx="223">
                  <c:v>562</c:v>
                </c:pt>
                <c:pt idx="224">
                  <c:v>566</c:v>
                </c:pt>
                <c:pt idx="225">
                  <c:v>568</c:v>
                </c:pt>
                <c:pt idx="226">
                  <c:v>569</c:v>
                </c:pt>
                <c:pt idx="227">
                  <c:v>561</c:v>
                </c:pt>
                <c:pt idx="228">
                  <c:v>557</c:v>
                </c:pt>
                <c:pt idx="229">
                  <c:v>553</c:v>
                </c:pt>
                <c:pt idx="230">
                  <c:v>557</c:v>
                </c:pt>
                <c:pt idx="231">
                  <c:v>560</c:v>
                </c:pt>
                <c:pt idx="232">
                  <c:v>556</c:v>
                </c:pt>
                <c:pt idx="233">
                  <c:v>551</c:v>
                </c:pt>
                <c:pt idx="234">
                  <c:v>550</c:v>
                </c:pt>
                <c:pt idx="235">
                  <c:v>556</c:v>
                </c:pt>
                <c:pt idx="236">
                  <c:v>556</c:v>
                </c:pt>
                <c:pt idx="237">
                  <c:v>555</c:v>
                </c:pt>
                <c:pt idx="238">
                  <c:v>554</c:v>
                </c:pt>
                <c:pt idx="239">
                  <c:v>558</c:v>
                </c:pt>
                <c:pt idx="240">
                  <c:v>563</c:v>
                </c:pt>
                <c:pt idx="241">
                  <c:v>563</c:v>
                </c:pt>
                <c:pt idx="242">
                  <c:v>562</c:v>
                </c:pt>
                <c:pt idx="243">
                  <c:v>563</c:v>
                </c:pt>
                <c:pt idx="244">
                  <c:v>568</c:v>
                </c:pt>
                <c:pt idx="245">
                  <c:v>570</c:v>
                </c:pt>
                <c:pt idx="246">
                  <c:v>571</c:v>
                </c:pt>
                <c:pt idx="247">
                  <c:v>573</c:v>
                </c:pt>
                <c:pt idx="248">
                  <c:v>574</c:v>
                </c:pt>
                <c:pt idx="249">
                  <c:v>574</c:v>
                </c:pt>
                <c:pt idx="250">
                  <c:v>573</c:v>
                </c:pt>
                <c:pt idx="251">
                  <c:v>572</c:v>
                </c:pt>
                <c:pt idx="252">
                  <c:v>575</c:v>
                </c:pt>
                <c:pt idx="253">
                  <c:v>576</c:v>
                </c:pt>
                <c:pt idx="254">
                  <c:v>580</c:v>
                </c:pt>
                <c:pt idx="255">
                  <c:v>576</c:v>
                </c:pt>
                <c:pt idx="256">
                  <c:v>581</c:v>
                </c:pt>
                <c:pt idx="257">
                  <c:v>582</c:v>
                </c:pt>
                <c:pt idx="258">
                  <c:v>583</c:v>
                </c:pt>
                <c:pt idx="259">
                  <c:v>579</c:v>
                </c:pt>
                <c:pt idx="260">
                  <c:v>574</c:v>
                </c:pt>
                <c:pt idx="261">
                  <c:v>574</c:v>
                </c:pt>
                <c:pt idx="262">
                  <c:v>575</c:v>
                </c:pt>
                <c:pt idx="263">
                  <c:v>579</c:v>
                </c:pt>
                <c:pt idx="264">
                  <c:v>583</c:v>
                </c:pt>
                <c:pt idx="265">
                  <c:v>588</c:v>
                </c:pt>
                <c:pt idx="266">
                  <c:v>593</c:v>
                </c:pt>
                <c:pt idx="267">
                  <c:v>601</c:v>
                </c:pt>
                <c:pt idx="268">
                  <c:v>607</c:v>
                </c:pt>
                <c:pt idx="269">
                  <c:v>608</c:v>
                </c:pt>
                <c:pt idx="270">
                  <c:v>604</c:v>
                </c:pt>
                <c:pt idx="271">
                  <c:v>604</c:v>
                </c:pt>
                <c:pt idx="272">
                  <c:v>606</c:v>
                </c:pt>
                <c:pt idx="273">
                  <c:v>608</c:v>
                </c:pt>
                <c:pt idx="274">
                  <c:v>605</c:v>
                </c:pt>
                <c:pt idx="275">
                  <c:v>606</c:v>
                </c:pt>
                <c:pt idx="276">
                  <c:v>613</c:v>
                </c:pt>
                <c:pt idx="277">
                  <c:v>612</c:v>
                </c:pt>
                <c:pt idx="278">
                  <c:v>615</c:v>
                </c:pt>
                <c:pt idx="279">
                  <c:v>614</c:v>
                </c:pt>
                <c:pt idx="280">
                  <c:v>614</c:v>
                </c:pt>
                <c:pt idx="281">
                  <c:v>616</c:v>
                </c:pt>
                <c:pt idx="282">
                  <c:v>609</c:v>
                </c:pt>
                <c:pt idx="283">
                  <c:v>607</c:v>
                </c:pt>
                <c:pt idx="284">
                  <c:v>608</c:v>
                </c:pt>
                <c:pt idx="285">
                  <c:v>608</c:v>
                </c:pt>
                <c:pt idx="286">
                  <c:v>602</c:v>
                </c:pt>
                <c:pt idx="287">
                  <c:v>598</c:v>
                </c:pt>
                <c:pt idx="288">
                  <c:v>595</c:v>
                </c:pt>
                <c:pt idx="289">
                  <c:v>593</c:v>
                </c:pt>
                <c:pt idx="290">
                  <c:v>593</c:v>
                </c:pt>
                <c:pt idx="291">
                  <c:v>592</c:v>
                </c:pt>
                <c:pt idx="292">
                  <c:v>592</c:v>
                </c:pt>
                <c:pt idx="293">
                  <c:v>593</c:v>
                </c:pt>
                <c:pt idx="294">
                  <c:v>592</c:v>
                </c:pt>
                <c:pt idx="295">
                  <c:v>589</c:v>
                </c:pt>
                <c:pt idx="296">
                  <c:v>591</c:v>
                </c:pt>
                <c:pt idx="297">
                  <c:v>595</c:v>
                </c:pt>
                <c:pt idx="298">
                  <c:v>594</c:v>
                </c:pt>
                <c:pt idx="299">
                  <c:v>596</c:v>
                </c:pt>
                <c:pt idx="300">
                  <c:v>597</c:v>
                </c:pt>
                <c:pt idx="301">
                  <c:v>601</c:v>
                </c:pt>
                <c:pt idx="302">
                  <c:v>603</c:v>
                </c:pt>
                <c:pt idx="303">
                  <c:v>608</c:v>
                </c:pt>
                <c:pt idx="304">
                  <c:v>612</c:v>
                </c:pt>
                <c:pt idx="305">
                  <c:v>611</c:v>
                </c:pt>
                <c:pt idx="306">
                  <c:v>610</c:v>
                </c:pt>
                <c:pt idx="307">
                  <c:v>611</c:v>
                </c:pt>
                <c:pt idx="308">
                  <c:v>614</c:v>
                </c:pt>
                <c:pt idx="309">
                  <c:v>616</c:v>
                </c:pt>
                <c:pt idx="310">
                  <c:v>624</c:v>
                </c:pt>
                <c:pt idx="311">
                  <c:v>621</c:v>
                </c:pt>
                <c:pt idx="312">
                  <c:v>613</c:v>
                </c:pt>
                <c:pt idx="313">
                  <c:v>605</c:v>
                </c:pt>
                <c:pt idx="314">
                  <c:v>598</c:v>
                </c:pt>
                <c:pt idx="315">
                  <c:v>598</c:v>
                </c:pt>
                <c:pt idx="316">
                  <c:v>603</c:v>
                </c:pt>
                <c:pt idx="317">
                  <c:v>600</c:v>
                </c:pt>
                <c:pt idx="318">
                  <c:v>597</c:v>
                </c:pt>
                <c:pt idx="319">
                  <c:v>594</c:v>
                </c:pt>
                <c:pt idx="320">
                  <c:v>591</c:v>
                </c:pt>
                <c:pt idx="321">
                  <c:v>586</c:v>
                </c:pt>
                <c:pt idx="322">
                  <c:v>584</c:v>
                </c:pt>
                <c:pt idx="323">
                  <c:v>587</c:v>
                </c:pt>
                <c:pt idx="324">
                  <c:v>592</c:v>
                </c:pt>
                <c:pt idx="325">
                  <c:v>598</c:v>
                </c:pt>
                <c:pt idx="326">
                  <c:v>601</c:v>
                </c:pt>
                <c:pt idx="327">
                  <c:v>599</c:v>
                </c:pt>
                <c:pt idx="328">
                  <c:v>599</c:v>
                </c:pt>
                <c:pt idx="329">
                  <c:v>599</c:v>
                </c:pt>
                <c:pt idx="330">
                  <c:v>599</c:v>
                </c:pt>
                <c:pt idx="331">
                  <c:v>601</c:v>
                </c:pt>
                <c:pt idx="332">
                  <c:v>602</c:v>
                </c:pt>
                <c:pt idx="333">
                  <c:v>604</c:v>
                </c:pt>
                <c:pt idx="334">
                  <c:v>605</c:v>
                </c:pt>
                <c:pt idx="335">
                  <c:v>612</c:v>
                </c:pt>
                <c:pt idx="336">
                  <c:v>607</c:v>
                </c:pt>
                <c:pt idx="337">
                  <c:v>605</c:v>
                </c:pt>
                <c:pt idx="338">
                  <c:v>604</c:v>
                </c:pt>
                <c:pt idx="339">
                  <c:v>605</c:v>
                </c:pt>
                <c:pt idx="340">
                  <c:v>603</c:v>
                </c:pt>
                <c:pt idx="341">
                  <c:v>598</c:v>
                </c:pt>
                <c:pt idx="342">
                  <c:v>593</c:v>
                </c:pt>
                <c:pt idx="343">
                  <c:v>591</c:v>
                </c:pt>
                <c:pt idx="344">
                  <c:v>588</c:v>
                </c:pt>
                <c:pt idx="345">
                  <c:v>593</c:v>
                </c:pt>
                <c:pt idx="346">
                  <c:v>598</c:v>
                </c:pt>
                <c:pt idx="347">
                  <c:v>599</c:v>
                </c:pt>
                <c:pt idx="348">
                  <c:v>597</c:v>
                </c:pt>
                <c:pt idx="349">
                  <c:v>600</c:v>
                </c:pt>
                <c:pt idx="350">
                  <c:v>600</c:v>
                </c:pt>
                <c:pt idx="351">
                  <c:v>605</c:v>
                </c:pt>
                <c:pt idx="352">
                  <c:v>607</c:v>
                </c:pt>
                <c:pt idx="353">
                  <c:v>600</c:v>
                </c:pt>
                <c:pt idx="354">
                  <c:v>600</c:v>
                </c:pt>
                <c:pt idx="355">
                  <c:v>600</c:v>
                </c:pt>
                <c:pt idx="356">
                  <c:v>600</c:v>
                </c:pt>
                <c:pt idx="357">
                  <c:v>599</c:v>
                </c:pt>
                <c:pt idx="358">
                  <c:v>601</c:v>
                </c:pt>
                <c:pt idx="359">
                  <c:v>605</c:v>
                </c:pt>
                <c:pt idx="360">
                  <c:v>599</c:v>
                </c:pt>
                <c:pt idx="361">
                  <c:v>598</c:v>
                </c:pt>
                <c:pt idx="362">
                  <c:v>603</c:v>
                </c:pt>
                <c:pt idx="363">
                  <c:v>602</c:v>
                </c:pt>
                <c:pt idx="364">
                  <c:v>599</c:v>
                </c:pt>
                <c:pt idx="365">
                  <c:v>593</c:v>
                </c:pt>
                <c:pt idx="366">
                  <c:v>587</c:v>
                </c:pt>
                <c:pt idx="367">
                  <c:v>582</c:v>
                </c:pt>
                <c:pt idx="368">
                  <c:v>579</c:v>
                </c:pt>
                <c:pt idx="369">
                  <c:v>576</c:v>
                </c:pt>
                <c:pt idx="370">
                  <c:v>572</c:v>
                </c:pt>
                <c:pt idx="371">
                  <c:v>566</c:v>
                </c:pt>
                <c:pt idx="372">
                  <c:v>559</c:v>
                </c:pt>
                <c:pt idx="373">
                  <c:v>552</c:v>
                </c:pt>
                <c:pt idx="374">
                  <c:v>548</c:v>
                </c:pt>
                <c:pt idx="375">
                  <c:v>550</c:v>
                </c:pt>
                <c:pt idx="376">
                  <c:v>551</c:v>
                </c:pt>
                <c:pt idx="377">
                  <c:v>552</c:v>
                </c:pt>
                <c:pt idx="378">
                  <c:v>552</c:v>
                </c:pt>
                <c:pt idx="379">
                  <c:v>550</c:v>
                </c:pt>
                <c:pt idx="380">
                  <c:v>548</c:v>
                </c:pt>
                <c:pt idx="381">
                  <c:v>542</c:v>
                </c:pt>
                <c:pt idx="382">
                  <c:v>539</c:v>
                </c:pt>
                <c:pt idx="383">
                  <c:v>537</c:v>
                </c:pt>
                <c:pt idx="384">
                  <c:v>540</c:v>
                </c:pt>
                <c:pt idx="385">
                  <c:v>539</c:v>
                </c:pt>
                <c:pt idx="386">
                  <c:v>539</c:v>
                </c:pt>
                <c:pt idx="387">
                  <c:v>540</c:v>
                </c:pt>
                <c:pt idx="388">
                  <c:v>540</c:v>
                </c:pt>
                <c:pt idx="389">
                  <c:v>537</c:v>
                </c:pt>
                <c:pt idx="390">
                  <c:v>540</c:v>
                </c:pt>
                <c:pt idx="391">
                  <c:v>542</c:v>
                </c:pt>
                <c:pt idx="392">
                  <c:v>540</c:v>
                </c:pt>
                <c:pt idx="393">
                  <c:v>536</c:v>
                </c:pt>
                <c:pt idx="394">
                  <c:v>537</c:v>
                </c:pt>
                <c:pt idx="395">
                  <c:v>539</c:v>
                </c:pt>
                <c:pt idx="396">
                  <c:v>536</c:v>
                </c:pt>
                <c:pt idx="397">
                  <c:v>540</c:v>
                </c:pt>
                <c:pt idx="398">
                  <c:v>543</c:v>
                </c:pt>
                <c:pt idx="399">
                  <c:v>542</c:v>
                </c:pt>
                <c:pt idx="400">
                  <c:v>544</c:v>
                </c:pt>
                <c:pt idx="401">
                  <c:v>549</c:v>
                </c:pt>
                <c:pt idx="402">
                  <c:v>546</c:v>
                </c:pt>
                <c:pt idx="403">
                  <c:v>544</c:v>
                </c:pt>
                <c:pt idx="404">
                  <c:v>544</c:v>
                </c:pt>
                <c:pt idx="405">
                  <c:v>546</c:v>
                </c:pt>
                <c:pt idx="406">
                  <c:v>548</c:v>
                </c:pt>
                <c:pt idx="407">
                  <c:v>549</c:v>
                </c:pt>
                <c:pt idx="408">
                  <c:v>546</c:v>
                </c:pt>
                <c:pt idx="409">
                  <c:v>541</c:v>
                </c:pt>
                <c:pt idx="410">
                  <c:v>539</c:v>
                </c:pt>
                <c:pt idx="411">
                  <c:v>538</c:v>
                </c:pt>
                <c:pt idx="412">
                  <c:v>536</c:v>
                </c:pt>
                <c:pt idx="413">
                  <c:v>536</c:v>
                </c:pt>
                <c:pt idx="414">
                  <c:v>534</c:v>
                </c:pt>
                <c:pt idx="415">
                  <c:v>526</c:v>
                </c:pt>
                <c:pt idx="416">
                  <c:v>520</c:v>
                </c:pt>
                <c:pt idx="417">
                  <c:v>518</c:v>
                </c:pt>
                <c:pt idx="418">
                  <c:v>511</c:v>
                </c:pt>
                <c:pt idx="419">
                  <c:v>510</c:v>
                </c:pt>
                <c:pt idx="420">
                  <c:v>510</c:v>
                </c:pt>
                <c:pt idx="421">
                  <c:v>503</c:v>
                </c:pt>
                <c:pt idx="422">
                  <c:v>509</c:v>
                </c:pt>
                <c:pt idx="423">
                  <c:v>512</c:v>
                </c:pt>
                <c:pt idx="424">
                  <c:v>516</c:v>
                </c:pt>
                <c:pt idx="425">
                  <c:v>519</c:v>
                </c:pt>
                <c:pt idx="426">
                  <c:v>516</c:v>
                </c:pt>
                <c:pt idx="427">
                  <c:v>518</c:v>
                </c:pt>
                <c:pt idx="428">
                  <c:v>522</c:v>
                </c:pt>
                <c:pt idx="429">
                  <c:v>527</c:v>
                </c:pt>
                <c:pt idx="430">
                  <c:v>537</c:v>
                </c:pt>
                <c:pt idx="431">
                  <c:v>556</c:v>
                </c:pt>
                <c:pt idx="432">
                  <c:v>563</c:v>
                </c:pt>
                <c:pt idx="433">
                  <c:v>563</c:v>
                </c:pt>
                <c:pt idx="434">
                  <c:v>557</c:v>
                </c:pt>
                <c:pt idx="435">
                  <c:v>555</c:v>
                </c:pt>
                <c:pt idx="436">
                  <c:v>558</c:v>
                </c:pt>
                <c:pt idx="437">
                  <c:v>549</c:v>
                </c:pt>
                <c:pt idx="438">
                  <c:v>545</c:v>
                </c:pt>
                <c:pt idx="439">
                  <c:v>543</c:v>
                </c:pt>
                <c:pt idx="440">
                  <c:v>536</c:v>
                </c:pt>
                <c:pt idx="441">
                  <c:v>534</c:v>
                </c:pt>
                <c:pt idx="442">
                  <c:v>531</c:v>
                </c:pt>
                <c:pt idx="443">
                  <c:v>525</c:v>
                </c:pt>
                <c:pt idx="444">
                  <c:v>534</c:v>
                </c:pt>
                <c:pt idx="445">
                  <c:v>524</c:v>
                </c:pt>
                <c:pt idx="446">
                  <c:v>529</c:v>
                </c:pt>
                <c:pt idx="447">
                  <c:v>530</c:v>
                </c:pt>
                <c:pt idx="448">
                  <c:v>536</c:v>
                </c:pt>
                <c:pt idx="449">
                  <c:v>546</c:v>
                </c:pt>
                <c:pt idx="450">
                  <c:v>552</c:v>
                </c:pt>
                <c:pt idx="451">
                  <c:v>566</c:v>
                </c:pt>
                <c:pt idx="452">
                  <c:v>573</c:v>
                </c:pt>
                <c:pt idx="453">
                  <c:v>580</c:v>
                </c:pt>
                <c:pt idx="454">
                  <c:v>600</c:v>
                </c:pt>
                <c:pt idx="455">
                  <c:v>621</c:v>
                </c:pt>
                <c:pt idx="456">
                  <c:v>656</c:v>
                </c:pt>
                <c:pt idx="457">
                  <c:v>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E-4BB1-B500-03B7B2C87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764784"/>
        <c:axId val="969713280"/>
      </c:lineChart>
      <c:catAx>
        <c:axId val="108776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13280"/>
        <c:crosses val="autoZero"/>
        <c:auto val="1"/>
        <c:lblAlgn val="ctr"/>
        <c:lblOffset val="100"/>
        <c:noMultiLvlLbl val="0"/>
      </c:catAx>
      <c:valAx>
        <c:axId val="969713280"/>
        <c:scaling>
          <c:orientation val="minMax"/>
          <c:max val="75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76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'Profile Warral TP10'!$C$4:$C$622</c:f>
              <c:numCache>
                <c:formatCode>General</c:formatCode>
                <c:ptCount val="619"/>
                <c:pt idx="0">
                  <c:v>477</c:v>
                </c:pt>
                <c:pt idx="1">
                  <c:v>470</c:v>
                </c:pt>
                <c:pt idx="2">
                  <c:v>468</c:v>
                </c:pt>
                <c:pt idx="3">
                  <c:v>465</c:v>
                </c:pt>
                <c:pt idx="4">
                  <c:v>461</c:v>
                </c:pt>
                <c:pt idx="5">
                  <c:v>454</c:v>
                </c:pt>
                <c:pt idx="6">
                  <c:v>449</c:v>
                </c:pt>
                <c:pt idx="7">
                  <c:v>444</c:v>
                </c:pt>
                <c:pt idx="8">
                  <c:v>441</c:v>
                </c:pt>
                <c:pt idx="9">
                  <c:v>440</c:v>
                </c:pt>
                <c:pt idx="10">
                  <c:v>440</c:v>
                </c:pt>
                <c:pt idx="11">
                  <c:v>435</c:v>
                </c:pt>
                <c:pt idx="12">
                  <c:v>435</c:v>
                </c:pt>
                <c:pt idx="13">
                  <c:v>433</c:v>
                </c:pt>
                <c:pt idx="14">
                  <c:v>431</c:v>
                </c:pt>
                <c:pt idx="15">
                  <c:v>429</c:v>
                </c:pt>
                <c:pt idx="16">
                  <c:v>427</c:v>
                </c:pt>
                <c:pt idx="17">
                  <c:v>429</c:v>
                </c:pt>
                <c:pt idx="18">
                  <c:v>427</c:v>
                </c:pt>
                <c:pt idx="19">
                  <c:v>427</c:v>
                </c:pt>
                <c:pt idx="20">
                  <c:v>424</c:v>
                </c:pt>
                <c:pt idx="21">
                  <c:v>427</c:v>
                </c:pt>
                <c:pt idx="22">
                  <c:v>429</c:v>
                </c:pt>
                <c:pt idx="23">
                  <c:v>435</c:v>
                </c:pt>
                <c:pt idx="24">
                  <c:v>438</c:v>
                </c:pt>
                <c:pt idx="25">
                  <c:v>441</c:v>
                </c:pt>
                <c:pt idx="26">
                  <c:v>446</c:v>
                </c:pt>
                <c:pt idx="27">
                  <c:v>449</c:v>
                </c:pt>
                <c:pt idx="28">
                  <c:v>451</c:v>
                </c:pt>
                <c:pt idx="29">
                  <c:v>455</c:v>
                </c:pt>
                <c:pt idx="30">
                  <c:v>459</c:v>
                </c:pt>
                <c:pt idx="31">
                  <c:v>452</c:v>
                </c:pt>
                <c:pt idx="32">
                  <c:v>449</c:v>
                </c:pt>
                <c:pt idx="33">
                  <c:v>446</c:v>
                </c:pt>
                <c:pt idx="34">
                  <c:v>442</c:v>
                </c:pt>
                <c:pt idx="35">
                  <c:v>442</c:v>
                </c:pt>
                <c:pt idx="36">
                  <c:v>441</c:v>
                </c:pt>
                <c:pt idx="37">
                  <c:v>439</c:v>
                </c:pt>
                <c:pt idx="38">
                  <c:v>439</c:v>
                </c:pt>
                <c:pt idx="39">
                  <c:v>437</c:v>
                </c:pt>
                <c:pt idx="40">
                  <c:v>435</c:v>
                </c:pt>
                <c:pt idx="41">
                  <c:v>437</c:v>
                </c:pt>
                <c:pt idx="42">
                  <c:v>434</c:v>
                </c:pt>
                <c:pt idx="43">
                  <c:v>430</c:v>
                </c:pt>
                <c:pt idx="44">
                  <c:v>430</c:v>
                </c:pt>
                <c:pt idx="45">
                  <c:v>431</c:v>
                </c:pt>
                <c:pt idx="46">
                  <c:v>430</c:v>
                </c:pt>
                <c:pt idx="47">
                  <c:v>432</c:v>
                </c:pt>
                <c:pt idx="48">
                  <c:v>432</c:v>
                </c:pt>
                <c:pt idx="49">
                  <c:v>430</c:v>
                </c:pt>
                <c:pt idx="50">
                  <c:v>428</c:v>
                </c:pt>
                <c:pt idx="51">
                  <c:v>427</c:v>
                </c:pt>
                <c:pt idx="52">
                  <c:v>439</c:v>
                </c:pt>
                <c:pt idx="53">
                  <c:v>438</c:v>
                </c:pt>
                <c:pt idx="54">
                  <c:v>431</c:v>
                </c:pt>
                <c:pt idx="55">
                  <c:v>426</c:v>
                </c:pt>
                <c:pt idx="56">
                  <c:v>431</c:v>
                </c:pt>
                <c:pt idx="57">
                  <c:v>432</c:v>
                </c:pt>
                <c:pt idx="58">
                  <c:v>433</c:v>
                </c:pt>
                <c:pt idx="59">
                  <c:v>433</c:v>
                </c:pt>
                <c:pt idx="60">
                  <c:v>434</c:v>
                </c:pt>
                <c:pt idx="61">
                  <c:v>433</c:v>
                </c:pt>
                <c:pt idx="62">
                  <c:v>436</c:v>
                </c:pt>
                <c:pt idx="63">
                  <c:v>436</c:v>
                </c:pt>
                <c:pt idx="64">
                  <c:v>437</c:v>
                </c:pt>
                <c:pt idx="65">
                  <c:v>438</c:v>
                </c:pt>
                <c:pt idx="66">
                  <c:v>440</c:v>
                </c:pt>
                <c:pt idx="67">
                  <c:v>438</c:v>
                </c:pt>
                <c:pt idx="68">
                  <c:v>441</c:v>
                </c:pt>
                <c:pt idx="69">
                  <c:v>440</c:v>
                </c:pt>
                <c:pt idx="70">
                  <c:v>441</c:v>
                </c:pt>
                <c:pt idx="71">
                  <c:v>444</c:v>
                </c:pt>
                <c:pt idx="72">
                  <c:v>445</c:v>
                </c:pt>
                <c:pt idx="73">
                  <c:v>446</c:v>
                </c:pt>
                <c:pt idx="74">
                  <c:v>446</c:v>
                </c:pt>
                <c:pt idx="75">
                  <c:v>448</c:v>
                </c:pt>
                <c:pt idx="76">
                  <c:v>450</c:v>
                </c:pt>
                <c:pt idx="77">
                  <c:v>455</c:v>
                </c:pt>
                <c:pt idx="78">
                  <c:v>455</c:v>
                </c:pt>
                <c:pt idx="79">
                  <c:v>458</c:v>
                </c:pt>
                <c:pt idx="80">
                  <c:v>458</c:v>
                </c:pt>
                <c:pt idx="81">
                  <c:v>458</c:v>
                </c:pt>
                <c:pt idx="82">
                  <c:v>457</c:v>
                </c:pt>
                <c:pt idx="83">
                  <c:v>458</c:v>
                </c:pt>
                <c:pt idx="84">
                  <c:v>458</c:v>
                </c:pt>
                <c:pt idx="85">
                  <c:v>459</c:v>
                </c:pt>
                <c:pt idx="86">
                  <c:v>459</c:v>
                </c:pt>
                <c:pt idx="87">
                  <c:v>460</c:v>
                </c:pt>
                <c:pt idx="88">
                  <c:v>460</c:v>
                </c:pt>
                <c:pt idx="89">
                  <c:v>461</c:v>
                </c:pt>
                <c:pt idx="90">
                  <c:v>463</c:v>
                </c:pt>
                <c:pt idx="91">
                  <c:v>461</c:v>
                </c:pt>
                <c:pt idx="92">
                  <c:v>464</c:v>
                </c:pt>
                <c:pt idx="93">
                  <c:v>464</c:v>
                </c:pt>
                <c:pt idx="94">
                  <c:v>465</c:v>
                </c:pt>
                <c:pt idx="95">
                  <c:v>464</c:v>
                </c:pt>
                <c:pt idx="96">
                  <c:v>465</c:v>
                </c:pt>
                <c:pt idx="97">
                  <c:v>472</c:v>
                </c:pt>
                <c:pt idx="98">
                  <c:v>472</c:v>
                </c:pt>
                <c:pt idx="99">
                  <c:v>472</c:v>
                </c:pt>
                <c:pt idx="100">
                  <c:v>476</c:v>
                </c:pt>
                <c:pt idx="101">
                  <c:v>481</c:v>
                </c:pt>
                <c:pt idx="102">
                  <c:v>481</c:v>
                </c:pt>
                <c:pt idx="103">
                  <c:v>489</c:v>
                </c:pt>
                <c:pt idx="104">
                  <c:v>487</c:v>
                </c:pt>
                <c:pt idx="105">
                  <c:v>486</c:v>
                </c:pt>
                <c:pt idx="106">
                  <c:v>490</c:v>
                </c:pt>
                <c:pt idx="107">
                  <c:v>487</c:v>
                </c:pt>
                <c:pt idx="108">
                  <c:v>488</c:v>
                </c:pt>
                <c:pt idx="109">
                  <c:v>487</c:v>
                </c:pt>
                <c:pt idx="110">
                  <c:v>485</c:v>
                </c:pt>
                <c:pt idx="111">
                  <c:v>483</c:v>
                </c:pt>
                <c:pt idx="112">
                  <c:v>484</c:v>
                </c:pt>
                <c:pt idx="113">
                  <c:v>484</c:v>
                </c:pt>
                <c:pt idx="114">
                  <c:v>480</c:v>
                </c:pt>
                <c:pt idx="115">
                  <c:v>481</c:v>
                </c:pt>
                <c:pt idx="116">
                  <c:v>480</c:v>
                </c:pt>
                <c:pt idx="117">
                  <c:v>478</c:v>
                </c:pt>
                <c:pt idx="118">
                  <c:v>479</c:v>
                </c:pt>
                <c:pt idx="119">
                  <c:v>477</c:v>
                </c:pt>
                <c:pt idx="120">
                  <c:v>476</c:v>
                </c:pt>
                <c:pt idx="121">
                  <c:v>479</c:v>
                </c:pt>
                <c:pt idx="122">
                  <c:v>481</c:v>
                </c:pt>
                <c:pt idx="123">
                  <c:v>481</c:v>
                </c:pt>
                <c:pt idx="124">
                  <c:v>484</c:v>
                </c:pt>
                <c:pt idx="125">
                  <c:v>486</c:v>
                </c:pt>
                <c:pt idx="126">
                  <c:v>487</c:v>
                </c:pt>
                <c:pt idx="127">
                  <c:v>493</c:v>
                </c:pt>
                <c:pt idx="128">
                  <c:v>493</c:v>
                </c:pt>
                <c:pt idx="129">
                  <c:v>489</c:v>
                </c:pt>
                <c:pt idx="130">
                  <c:v>494</c:v>
                </c:pt>
                <c:pt idx="131">
                  <c:v>495</c:v>
                </c:pt>
                <c:pt idx="132">
                  <c:v>494</c:v>
                </c:pt>
                <c:pt idx="133">
                  <c:v>497</c:v>
                </c:pt>
                <c:pt idx="134">
                  <c:v>498</c:v>
                </c:pt>
                <c:pt idx="135">
                  <c:v>500</c:v>
                </c:pt>
                <c:pt idx="136">
                  <c:v>498</c:v>
                </c:pt>
                <c:pt idx="137">
                  <c:v>498</c:v>
                </c:pt>
                <c:pt idx="138">
                  <c:v>498</c:v>
                </c:pt>
                <c:pt idx="139">
                  <c:v>503</c:v>
                </c:pt>
                <c:pt idx="140">
                  <c:v>504</c:v>
                </c:pt>
                <c:pt idx="141">
                  <c:v>507</c:v>
                </c:pt>
                <c:pt idx="142">
                  <c:v>503</c:v>
                </c:pt>
                <c:pt idx="143">
                  <c:v>504</c:v>
                </c:pt>
                <c:pt idx="144">
                  <c:v>510</c:v>
                </c:pt>
                <c:pt idx="145">
                  <c:v>506</c:v>
                </c:pt>
                <c:pt idx="146">
                  <c:v>488</c:v>
                </c:pt>
                <c:pt idx="147">
                  <c:v>497</c:v>
                </c:pt>
                <c:pt idx="148">
                  <c:v>490</c:v>
                </c:pt>
                <c:pt idx="149">
                  <c:v>499</c:v>
                </c:pt>
                <c:pt idx="150">
                  <c:v>528</c:v>
                </c:pt>
                <c:pt idx="151">
                  <c:v>524</c:v>
                </c:pt>
                <c:pt idx="152">
                  <c:v>565</c:v>
                </c:pt>
                <c:pt idx="153">
                  <c:v>583</c:v>
                </c:pt>
                <c:pt idx="154">
                  <c:v>552</c:v>
                </c:pt>
                <c:pt idx="155">
                  <c:v>505</c:v>
                </c:pt>
                <c:pt idx="156">
                  <c:v>472</c:v>
                </c:pt>
                <c:pt idx="157">
                  <c:v>457</c:v>
                </c:pt>
                <c:pt idx="158">
                  <c:v>455</c:v>
                </c:pt>
                <c:pt idx="159">
                  <c:v>454</c:v>
                </c:pt>
                <c:pt idx="160">
                  <c:v>454</c:v>
                </c:pt>
                <c:pt idx="161">
                  <c:v>458</c:v>
                </c:pt>
                <c:pt idx="162">
                  <c:v>465</c:v>
                </c:pt>
                <c:pt idx="163">
                  <c:v>466</c:v>
                </c:pt>
                <c:pt idx="164">
                  <c:v>468</c:v>
                </c:pt>
                <c:pt idx="165">
                  <c:v>471</c:v>
                </c:pt>
                <c:pt idx="166">
                  <c:v>480</c:v>
                </c:pt>
                <c:pt idx="167">
                  <c:v>489</c:v>
                </c:pt>
                <c:pt idx="168">
                  <c:v>506</c:v>
                </c:pt>
                <c:pt idx="169">
                  <c:v>544</c:v>
                </c:pt>
                <c:pt idx="170">
                  <c:v>540</c:v>
                </c:pt>
                <c:pt idx="171">
                  <c:v>518</c:v>
                </c:pt>
                <c:pt idx="172">
                  <c:v>512</c:v>
                </c:pt>
                <c:pt idx="173">
                  <c:v>523</c:v>
                </c:pt>
                <c:pt idx="174">
                  <c:v>523</c:v>
                </c:pt>
                <c:pt idx="175">
                  <c:v>560</c:v>
                </c:pt>
                <c:pt idx="176">
                  <c:v>588</c:v>
                </c:pt>
                <c:pt idx="177">
                  <c:v>565</c:v>
                </c:pt>
                <c:pt idx="178">
                  <c:v>554</c:v>
                </c:pt>
                <c:pt idx="179">
                  <c:v>532</c:v>
                </c:pt>
                <c:pt idx="180">
                  <c:v>512</c:v>
                </c:pt>
                <c:pt idx="181">
                  <c:v>495</c:v>
                </c:pt>
                <c:pt idx="182">
                  <c:v>496</c:v>
                </c:pt>
                <c:pt idx="183">
                  <c:v>508</c:v>
                </c:pt>
                <c:pt idx="184">
                  <c:v>533</c:v>
                </c:pt>
                <c:pt idx="185">
                  <c:v>542</c:v>
                </c:pt>
                <c:pt idx="186">
                  <c:v>567</c:v>
                </c:pt>
                <c:pt idx="187">
                  <c:v>570</c:v>
                </c:pt>
                <c:pt idx="188">
                  <c:v>563</c:v>
                </c:pt>
                <c:pt idx="189">
                  <c:v>556</c:v>
                </c:pt>
                <c:pt idx="190">
                  <c:v>572</c:v>
                </c:pt>
                <c:pt idx="191">
                  <c:v>619</c:v>
                </c:pt>
                <c:pt idx="192">
                  <c:v>630</c:v>
                </c:pt>
                <c:pt idx="193">
                  <c:v>618</c:v>
                </c:pt>
                <c:pt idx="194">
                  <c:v>591</c:v>
                </c:pt>
                <c:pt idx="195">
                  <c:v>570</c:v>
                </c:pt>
                <c:pt idx="196">
                  <c:v>547</c:v>
                </c:pt>
                <c:pt idx="197">
                  <c:v>542</c:v>
                </c:pt>
                <c:pt idx="198">
                  <c:v>528</c:v>
                </c:pt>
                <c:pt idx="199">
                  <c:v>511</c:v>
                </c:pt>
                <c:pt idx="200">
                  <c:v>505</c:v>
                </c:pt>
                <c:pt idx="201">
                  <c:v>501</c:v>
                </c:pt>
                <c:pt idx="202">
                  <c:v>500</c:v>
                </c:pt>
                <c:pt idx="203">
                  <c:v>499</c:v>
                </c:pt>
                <c:pt idx="204">
                  <c:v>504</c:v>
                </c:pt>
                <c:pt idx="205">
                  <c:v>509</c:v>
                </c:pt>
                <c:pt idx="206">
                  <c:v>512</c:v>
                </c:pt>
                <c:pt idx="207">
                  <c:v>521</c:v>
                </c:pt>
                <c:pt idx="208">
                  <c:v>534</c:v>
                </c:pt>
                <c:pt idx="209">
                  <c:v>534</c:v>
                </c:pt>
                <c:pt idx="210">
                  <c:v>547</c:v>
                </c:pt>
                <c:pt idx="211">
                  <c:v>568</c:v>
                </c:pt>
                <c:pt idx="212">
                  <c:v>594</c:v>
                </c:pt>
                <c:pt idx="213">
                  <c:v>647</c:v>
                </c:pt>
                <c:pt idx="214">
                  <c:v>698</c:v>
                </c:pt>
                <c:pt idx="215">
                  <c:v>721</c:v>
                </c:pt>
                <c:pt idx="216">
                  <c:v>718</c:v>
                </c:pt>
                <c:pt idx="217">
                  <c:v>668</c:v>
                </c:pt>
                <c:pt idx="218">
                  <c:v>646</c:v>
                </c:pt>
                <c:pt idx="219">
                  <c:v>647</c:v>
                </c:pt>
                <c:pt idx="220">
                  <c:v>624</c:v>
                </c:pt>
                <c:pt idx="221">
                  <c:v>613</c:v>
                </c:pt>
                <c:pt idx="222">
                  <c:v>604</c:v>
                </c:pt>
                <c:pt idx="223">
                  <c:v>599</c:v>
                </c:pt>
                <c:pt idx="224">
                  <c:v>601</c:v>
                </c:pt>
                <c:pt idx="225">
                  <c:v>604</c:v>
                </c:pt>
                <c:pt idx="226">
                  <c:v>614</c:v>
                </c:pt>
                <c:pt idx="227">
                  <c:v>612</c:v>
                </c:pt>
                <c:pt idx="228">
                  <c:v>630</c:v>
                </c:pt>
                <c:pt idx="229">
                  <c:v>633</c:v>
                </c:pt>
                <c:pt idx="230">
                  <c:v>606</c:v>
                </c:pt>
                <c:pt idx="231">
                  <c:v>577</c:v>
                </c:pt>
                <c:pt idx="232">
                  <c:v>560</c:v>
                </c:pt>
                <c:pt idx="233">
                  <c:v>559</c:v>
                </c:pt>
                <c:pt idx="234">
                  <c:v>562</c:v>
                </c:pt>
                <c:pt idx="235">
                  <c:v>559</c:v>
                </c:pt>
                <c:pt idx="236">
                  <c:v>569</c:v>
                </c:pt>
                <c:pt idx="237">
                  <c:v>582</c:v>
                </c:pt>
                <c:pt idx="238">
                  <c:v>589</c:v>
                </c:pt>
                <c:pt idx="239">
                  <c:v>601</c:v>
                </c:pt>
                <c:pt idx="240">
                  <c:v>616</c:v>
                </c:pt>
                <c:pt idx="241">
                  <c:v>631</c:v>
                </c:pt>
                <c:pt idx="242">
                  <c:v>653</c:v>
                </c:pt>
                <c:pt idx="243">
                  <c:v>655</c:v>
                </c:pt>
                <c:pt idx="244">
                  <c:v>661</c:v>
                </c:pt>
                <c:pt idx="245">
                  <c:v>643</c:v>
                </c:pt>
                <c:pt idx="246">
                  <c:v>654</c:v>
                </c:pt>
                <c:pt idx="247">
                  <c:v>668</c:v>
                </c:pt>
                <c:pt idx="248">
                  <c:v>651</c:v>
                </c:pt>
                <c:pt idx="249">
                  <c:v>650</c:v>
                </c:pt>
                <c:pt idx="250">
                  <c:v>625</c:v>
                </c:pt>
                <c:pt idx="251">
                  <c:v>592</c:v>
                </c:pt>
                <c:pt idx="252">
                  <c:v>565</c:v>
                </c:pt>
                <c:pt idx="253">
                  <c:v>547</c:v>
                </c:pt>
                <c:pt idx="254">
                  <c:v>530</c:v>
                </c:pt>
                <c:pt idx="255">
                  <c:v>529</c:v>
                </c:pt>
                <c:pt idx="256">
                  <c:v>515</c:v>
                </c:pt>
                <c:pt idx="257">
                  <c:v>505</c:v>
                </c:pt>
                <c:pt idx="258">
                  <c:v>500</c:v>
                </c:pt>
                <c:pt idx="259">
                  <c:v>493</c:v>
                </c:pt>
                <c:pt idx="260">
                  <c:v>486</c:v>
                </c:pt>
                <c:pt idx="261">
                  <c:v>478</c:v>
                </c:pt>
                <c:pt idx="262">
                  <c:v>477</c:v>
                </c:pt>
                <c:pt idx="263">
                  <c:v>473</c:v>
                </c:pt>
                <c:pt idx="264">
                  <c:v>469</c:v>
                </c:pt>
                <c:pt idx="265">
                  <c:v>467</c:v>
                </c:pt>
                <c:pt idx="266">
                  <c:v>456</c:v>
                </c:pt>
                <c:pt idx="267">
                  <c:v>450</c:v>
                </c:pt>
                <c:pt idx="268">
                  <c:v>452</c:v>
                </c:pt>
                <c:pt idx="269">
                  <c:v>459</c:v>
                </c:pt>
                <c:pt idx="270">
                  <c:v>447</c:v>
                </c:pt>
                <c:pt idx="271">
                  <c:v>437</c:v>
                </c:pt>
                <c:pt idx="272">
                  <c:v>435</c:v>
                </c:pt>
                <c:pt idx="273">
                  <c:v>425</c:v>
                </c:pt>
                <c:pt idx="274">
                  <c:v>425</c:v>
                </c:pt>
                <c:pt idx="275">
                  <c:v>424</c:v>
                </c:pt>
                <c:pt idx="276">
                  <c:v>420</c:v>
                </c:pt>
                <c:pt idx="277">
                  <c:v>416</c:v>
                </c:pt>
                <c:pt idx="278">
                  <c:v>415</c:v>
                </c:pt>
                <c:pt idx="279">
                  <c:v>408</c:v>
                </c:pt>
                <c:pt idx="280">
                  <c:v>411</c:v>
                </c:pt>
                <c:pt idx="281">
                  <c:v>406</c:v>
                </c:pt>
                <c:pt idx="282">
                  <c:v>405</c:v>
                </c:pt>
                <c:pt idx="283">
                  <c:v>401</c:v>
                </c:pt>
                <c:pt idx="284">
                  <c:v>404</c:v>
                </c:pt>
                <c:pt idx="285">
                  <c:v>399</c:v>
                </c:pt>
                <c:pt idx="286">
                  <c:v>395</c:v>
                </c:pt>
                <c:pt idx="287">
                  <c:v>393</c:v>
                </c:pt>
                <c:pt idx="288">
                  <c:v>393</c:v>
                </c:pt>
                <c:pt idx="289">
                  <c:v>388</c:v>
                </c:pt>
                <c:pt idx="290">
                  <c:v>390</c:v>
                </c:pt>
                <c:pt idx="291">
                  <c:v>386</c:v>
                </c:pt>
                <c:pt idx="292">
                  <c:v>386</c:v>
                </c:pt>
                <c:pt idx="293">
                  <c:v>384</c:v>
                </c:pt>
                <c:pt idx="294">
                  <c:v>381</c:v>
                </c:pt>
                <c:pt idx="295">
                  <c:v>388</c:v>
                </c:pt>
                <c:pt idx="296">
                  <c:v>401</c:v>
                </c:pt>
                <c:pt idx="297">
                  <c:v>405</c:v>
                </c:pt>
                <c:pt idx="298">
                  <c:v>405</c:v>
                </c:pt>
                <c:pt idx="299">
                  <c:v>401</c:v>
                </c:pt>
                <c:pt idx="300">
                  <c:v>394</c:v>
                </c:pt>
                <c:pt idx="301">
                  <c:v>390</c:v>
                </c:pt>
                <c:pt idx="302">
                  <c:v>386</c:v>
                </c:pt>
                <c:pt idx="303">
                  <c:v>384</c:v>
                </c:pt>
                <c:pt idx="304">
                  <c:v>382</c:v>
                </c:pt>
                <c:pt idx="305">
                  <c:v>379</c:v>
                </c:pt>
                <c:pt idx="306">
                  <c:v>374</c:v>
                </c:pt>
                <c:pt idx="307">
                  <c:v>376</c:v>
                </c:pt>
                <c:pt idx="308">
                  <c:v>372</c:v>
                </c:pt>
                <c:pt idx="309">
                  <c:v>371</c:v>
                </c:pt>
                <c:pt idx="310">
                  <c:v>370</c:v>
                </c:pt>
                <c:pt idx="311">
                  <c:v>371</c:v>
                </c:pt>
                <c:pt idx="312">
                  <c:v>371</c:v>
                </c:pt>
                <c:pt idx="313">
                  <c:v>371</c:v>
                </c:pt>
                <c:pt idx="314">
                  <c:v>373</c:v>
                </c:pt>
                <c:pt idx="315">
                  <c:v>371</c:v>
                </c:pt>
                <c:pt idx="316">
                  <c:v>371</c:v>
                </c:pt>
                <c:pt idx="317">
                  <c:v>372</c:v>
                </c:pt>
                <c:pt idx="318">
                  <c:v>375</c:v>
                </c:pt>
                <c:pt idx="319">
                  <c:v>384</c:v>
                </c:pt>
                <c:pt idx="320">
                  <c:v>384</c:v>
                </c:pt>
                <c:pt idx="321">
                  <c:v>381</c:v>
                </c:pt>
                <c:pt idx="322">
                  <c:v>382</c:v>
                </c:pt>
                <c:pt idx="323">
                  <c:v>381</c:v>
                </c:pt>
                <c:pt idx="324">
                  <c:v>382</c:v>
                </c:pt>
                <c:pt idx="325">
                  <c:v>383</c:v>
                </c:pt>
                <c:pt idx="326">
                  <c:v>384</c:v>
                </c:pt>
                <c:pt idx="327">
                  <c:v>384</c:v>
                </c:pt>
                <c:pt idx="328">
                  <c:v>384</c:v>
                </c:pt>
                <c:pt idx="329">
                  <c:v>386</c:v>
                </c:pt>
                <c:pt idx="330">
                  <c:v>386</c:v>
                </c:pt>
                <c:pt idx="331">
                  <c:v>383</c:v>
                </c:pt>
                <c:pt idx="332">
                  <c:v>382</c:v>
                </c:pt>
                <c:pt idx="333">
                  <c:v>381</c:v>
                </c:pt>
                <c:pt idx="334">
                  <c:v>379</c:v>
                </c:pt>
                <c:pt idx="335">
                  <c:v>376</c:v>
                </c:pt>
                <c:pt idx="336">
                  <c:v>374</c:v>
                </c:pt>
                <c:pt idx="337">
                  <c:v>375</c:v>
                </c:pt>
                <c:pt idx="338">
                  <c:v>373</c:v>
                </c:pt>
                <c:pt idx="339">
                  <c:v>369</c:v>
                </c:pt>
                <c:pt idx="340">
                  <c:v>368</c:v>
                </c:pt>
                <c:pt idx="341">
                  <c:v>368</c:v>
                </c:pt>
                <c:pt idx="342">
                  <c:v>368</c:v>
                </c:pt>
                <c:pt idx="343">
                  <c:v>368</c:v>
                </c:pt>
                <c:pt idx="344">
                  <c:v>370</c:v>
                </c:pt>
                <c:pt idx="345">
                  <c:v>370</c:v>
                </c:pt>
                <c:pt idx="346">
                  <c:v>369</c:v>
                </c:pt>
                <c:pt idx="347">
                  <c:v>374</c:v>
                </c:pt>
                <c:pt idx="348">
                  <c:v>376</c:v>
                </c:pt>
                <c:pt idx="349">
                  <c:v>380</c:v>
                </c:pt>
                <c:pt idx="350">
                  <c:v>380</c:v>
                </c:pt>
                <c:pt idx="351">
                  <c:v>383</c:v>
                </c:pt>
                <c:pt idx="352">
                  <c:v>387</c:v>
                </c:pt>
                <c:pt idx="353">
                  <c:v>384</c:v>
                </c:pt>
                <c:pt idx="354">
                  <c:v>393</c:v>
                </c:pt>
                <c:pt idx="355">
                  <c:v>393</c:v>
                </c:pt>
                <c:pt idx="356">
                  <c:v>394</c:v>
                </c:pt>
                <c:pt idx="357">
                  <c:v>400</c:v>
                </c:pt>
                <c:pt idx="358">
                  <c:v>401</c:v>
                </c:pt>
                <c:pt idx="359">
                  <c:v>406</c:v>
                </c:pt>
                <c:pt idx="360">
                  <c:v>415</c:v>
                </c:pt>
                <c:pt idx="361">
                  <c:v>419</c:v>
                </c:pt>
                <c:pt idx="362">
                  <c:v>424</c:v>
                </c:pt>
                <c:pt idx="363">
                  <c:v>441</c:v>
                </c:pt>
                <c:pt idx="364">
                  <c:v>454</c:v>
                </c:pt>
                <c:pt idx="365">
                  <c:v>480</c:v>
                </c:pt>
                <c:pt idx="366">
                  <c:v>495</c:v>
                </c:pt>
                <c:pt idx="367">
                  <c:v>497</c:v>
                </c:pt>
                <c:pt idx="368">
                  <c:v>502</c:v>
                </c:pt>
                <c:pt idx="369">
                  <c:v>500</c:v>
                </c:pt>
                <c:pt idx="370">
                  <c:v>514</c:v>
                </c:pt>
                <c:pt idx="371">
                  <c:v>512</c:v>
                </c:pt>
                <c:pt idx="372">
                  <c:v>505</c:v>
                </c:pt>
                <c:pt idx="373">
                  <c:v>486</c:v>
                </c:pt>
                <c:pt idx="374">
                  <c:v>469</c:v>
                </c:pt>
                <c:pt idx="375">
                  <c:v>464</c:v>
                </c:pt>
                <c:pt idx="376">
                  <c:v>476</c:v>
                </c:pt>
                <c:pt idx="377">
                  <c:v>466</c:v>
                </c:pt>
                <c:pt idx="378">
                  <c:v>467</c:v>
                </c:pt>
                <c:pt idx="379">
                  <c:v>448</c:v>
                </c:pt>
                <c:pt idx="380">
                  <c:v>427</c:v>
                </c:pt>
                <c:pt idx="381">
                  <c:v>420</c:v>
                </c:pt>
                <c:pt idx="382">
                  <c:v>413</c:v>
                </c:pt>
                <c:pt idx="383">
                  <c:v>405</c:v>
                </c:pt>
                <c:pt idx="384">
                  <c:v>400</c:v>
                </c:pt>
                <c:pt idx="385">
                  <c:v>396</c:v>
                </c:pt>
                <c:pt idx="386">
                  <c:v>383</c:v>
                </c:pt>
                <c:pt idx="387">
                  <c:v>375</c:v>
                </c:pt>
                <c:pt idx="388">
                  <c:v>375</c:v>
                </c:pt>
                <c:pt idx="389">
                  <c:v>370</c:v>
                </c:pt>
                <c:pt idx="390">
                  <c:v>366</c:v>
                </c:pt>
                <c:pt idx="391">
                  <c:v>357</c:v>
                </c:pt>
                <c:pt idx="392">
                  <c:v>354</c:v>
                </c:pt>
                <c:pt idx="393">
                  <c:v>350</c:v>
                </c:pt>
                <c:pt idx="394">
                  <c:v>347</c:v>
                </c:pt>
                <c:pt idx="395">
                  <c:v>341</c:v>
                </c:pt>
                <c:pt idx="396">
                  <c:v>338</c:v>
                </c:pt>
                <c:pt idx="397">
                  <c:v>334</c:v>
                </c:pt>
                <c:pt idx="398">
                  <c:v>333</c:v>
                </c:pt>
                <c:pt idx="399">
                  <c:v>329</c:v>
                </c:pt>
                <c:pt idx="400">
                  <c:v>327</c:v>
                </c:pt>
                <c:pt idx="401">
                  <c:v>324</c:v>
                </c:pt>
                <c:pt idx="402">
                  <c:v>324</c:v>
                </c:pt>
                <c:pt idx="403">
                  <c:v>324</c:v>
                </c:pt>
                <c:pt idx="404">
                  <c:v>326</c:v>
                </c:pt>
                <c:pt idx="405">
                  <c:v>323</c:v>
                </c:pt>
                <c:pt idx="406">
                  <c:v>323</c:v>
                </c:pt>
                <c:pt idx="407">
                  <c:v>320</c:v>
                </c:pt>
                <c:pt idx="408">
                  <c:v>321</c:v>
                </c:pt>
                <c:pt idx="409">
                  <c:v>320</c:v>
                </c:pt>
                <c:pt idx="410">
                  <c:v>325</c:v>
                </c:pt>
                <c:pt idx="411">
                  <c:v>322</c:v>
                </c:pt>
                <c:pt idx="412">
                  <c:v>321</c:v>
                </c:pt>
                <c:pt idx="413">
                  <c:v>321</c:v>
                </c:pt>
                <c:pt idx="414">
                  <c:v>324</c:v>
                </c:pt>
                <c:pt idx="415">
                  <c:v>323</c:v>
                </c:pt>
                <c:pt idx="416">
                  <c:v>323</c:v>
                </c:pt>
                <c:pt idx="417">
                  <c:v>322</c:v>
                </c:pt>
                <c:pt idx="418">
                  <c:v>323</c:v>
                </c:pt>
                <c:pt idx="419">
                  <c:v>325</c:v>
                </c:pt>
                <c:pt idx="420">
                  <c:v>324</c:v>
                </c:pt>
                <c:pt idx="421">
                  <c:v>323</c:v>
                </c:pt>
                <c:pt idx="422">
                  <c:v>323</c:v>
                </c:pt>
                <c:pt idx="423">
                  <c:v>323</c:v>
                </c:pt>
                <c:pt idx="424">
                  <c:v>323</c:v>
                </c:pt>
                <c:pt idx="425">
                  <c:v>322</c:v>
                </c:pt>
                <c:pt idx="426">
                  <c:v>322</c:v>
                </c:pt>
                <c:pt idx="427">
                  <c:v>324</c:v>
                </c:pt>
                <c:pt idx="428">
                  <c:v>323</c:v>
                </c:pt>
                <c:pt idx="429">
                  <c:v>322</c:v>
                </c:pt>
                <c:pt idx="430">
                  <c:v>325</c:v>
                </c:pt>
                <c:pt idx="431">
                  <c:v>325</c:v>
                </c:pt>
                <c:pt idx="432">
                  <c:v>324</c:v>
                </c:pt>
                <c:pt idx="433">
                  <c:v>323</c:v>
                </c:pt>
                <c:pt idx="434">
                  <c:v>322</c:v>
                </c:pt>
                <c:pt idx="435">
                  <c:v>322</c:v>
                </c:pt>
                <c:pt idx="436">
                  <c:v>320</c:v>
                </c:pt>
                <c:pt idx="437">
                  <c:v>321</c:v>
                </c:pt>
                <c:pt idx="438">
                  <c:v>323</c:v>
                </c:pt>
                <c:pt idx="439">
                  <c:v>322</c:v>
                </c:pt>
                <c:pt idx="440">
                  <c:v>324</c:v>
                </c:pt>
                <c:pt idx="441">
                  <c:v>322</c:v>
                </c:pt>
                <c:pt idx="442">
                  <c:v>320</c:v>
                </c:pt>
                <c:pt idx="443">
                  <c:v>322</c:v>
                </c:pt>
                <c:pt idx="444">
                  <c:v>321</c:v>
                </c:pt>
                <c:pt idx="445">
                  <c:v>322</c:v>
                </c:pt>
                <c:pt idx="446">
                  <c:v>321</c:v>
                </c:pt>
                <c:pt idx="447">
                  <c:v>322</c:v>
                </c:pt>
                <c:pt idx="448">
                  <c:v>322</c:v>
                </c:pt>
                <c:pt idx="449">
                  <c:v>319</c:v>
                </c:pt>
                <c:pt idx="450">
                  <c:v>321</c:v>
                </c:pt>
                <c:pt idx="451">
                  <c:v>321</c:v>
                </c:pt>
                <c:pt idx="452">
                  <c:v>322</c:v>
                </c:pt>
                <c:pt idx="453">
                  <c:v>320</c:v>
                </c:pt>
                <c:pt idx="454">
                  <c:v>320</c:v>
                </c:pt>
                <c:pt idx="455">
                  <c:v>321</c:v>
                </c:pt>
                <c:pt idx="456">
                  <c:v>320</c:v>
                </c:pt>
                <c:pt idx="457">
                  <c:v>319</c:v>
                </c:pt>
                <c:pt idx="458">
                  <c:v>321</c:v>
                </c:pt>
                <c:pt idx="459">
                  <c:v>321</c:v>
                </c:pt>
                <c:pt idx="460">
                  <c:v>322</c:v>
                </c:pt>
                <c:pt idx="461">
                  <c:v>322</c:v>
                </c:pt>
                <c:pt idx="462">
                  <c:v>320</c:v>
                </c:pt>
                <c:pt idx="463">
                  <c:v>318</c:v>
                </c:pt>
                <c:pt idx="464">
                  <c:v>318</c:v>
                </c:pt>
                <c:pt idx="465">
                  <c:v>319</c:v>
                </c:pt>
                <c:pt idx="466">
                  <c:v>321</c:v>
                </c:pt>
                <c:pt idx="467">
                  <c:v>320</c:v>
                </c:pt>
                <c:pt idx="468">
                  <c:v>319</c:v>
                </c:pt>
                <c:pt idx="469">
                  <c:v>320</c:v>
                </c:pt>
                <c:pt idx="470">
                  <c:v>321</c:v>
                </c:pt>
                <c:pt idx="471">
                  <c:v>320</c:v>
                </c:pt>
                <c:pt idx="472">
                  <c:v>319</c:v>
                </c:pt>
                <c:pt idx="473">
                  <c:v>320</c:v>
                </c:pt>
                <c:pt idx="474">
                  <c:v>319</c:v>
                </c:pt>
                <c:pt idx="475">
                  <c:v>319</c:v>
                </c:pt>
                <c:pt idx="476">
                  <c:v>319</c:v>
                </c:pt>
                <c:pt idx="477">
                  <c:v>320</c:v>
                </c:pt>
                <c:pt idx="478">
                  <c:v>320</c:v>
                </c:pt>
                <c:pt idx="479">
                  <c:v>319</c:v>
                </c:pt>
                <c:pt idx="480">
                  <c:v>319</c:v>
                </c:pt>
                <c:pt idx="481">
                  <c:v>319</c:v>
                </c:pt>
                <c:pt idx="482">
                  <c:v>319</c:v>
                </c:pt>
                <c:pt idx="483">
                  <c:v>319</c:v>
                </c:pt>
                <c:pt idx="484">
                  <c:v>318</c:v>
                </c:pt>
                <c:pt idx="485">
                  <c:v>317</c:v>
                </c:pt>
                <c:pt idx="486">
                  <c:v>317</c:v>
                </c:pt>
                <c:pt idx="487">
                  <c:v>316</c:v>
                </c:pt>
                <c:pt idx="488">
                  <c:v>317</c:v>
                </c:pt>
                <c:pt idx="489">
                  <c:v>317</c:v>
                </c:pt>
                <c:pt idx="490">
                  <c:v>315</c:v>
                </c:pt>
                <c:pt idx="491">
                  <c:v>317</c:v>
                </c:pt>
                <c:pt idx="492">
                  <c:v>314</c:v>
                </c:pt>
                <c:pt idx="493">
                  <c:v>315</c:v>
                </c:pt>
                <c:pt idx="494">
                  <c:v>316</c:v>
                </c:pt>
                <c:pt idx="495">
                  <c:v>316</c:v>
                </c:pt>
                <c:pt idx="496">
                  <c:v>315</c:v>
                </c:pt>
                <c:pt idx="497">
                  <c:v>317</c:v>
                </c:pt>
                <c:pt idx="498">
                  <c:v>315</c:v>
                </c:pt>
                <c:pt idx="499">
                  <c:v>313</c:v>
                </c:pt>
                <c:pt idx="500">
                  <c:v>312</c:v>
                </c:pt>
                <c:pt idx="501">
                  <c:v>313</c:v>
                </c:pt>
                <c:pt idx="502">
                  <c:v>314</c:v>
                </c:pt>
                <c:pt idx="503">
                  <c:v>314</c:v>
                </c:pt>
                <c:pt idx="504">
                  <c:v>312</c:v>
                </c:pt>
                <c:pt idx="505">
                  <c:v>312</c:v>
                </c:pt>
                <c:pt idx="506">
                  <c:v>313</c:v>
                </c:pt>
                <c:pt idx="507">
                  <c:v>315</c:v>
                </c:pt>
                <c:pt idx="508">
                  <c:v>314</c:v>
                </c:pt>
                <c:pt idx="509">
                  <c:v>314</c:v>
                </c:pt>
                <c:pt idx="510">
                  <c:v>315</c:v>
                </c:pt>
                <c:pt idx="511">
                  <c:v>312</c:v>
                </c:pt>
                <c:pt idx="512">
                  <c:v>312</c:v>
                </c:pt>
                <c:pt idx="513">
                  <c:v>313</c:v>
                </c:pt>
                <c:pt idx="514">
                  <c:v>314</c:v>
                </c:pt>
                <c:pt idx="515">
                  <c:v>313</c:v>
                </c:pt>
                <c:pt idx="516">
                  <c:v>313</c:v>
                </c:pt>
                <c:pt idx="517">
                  <c:v>313</c:v>
                </c:pt>
                <c:pt idx="518">
                  <c:v>313</c:v>
                </c:pt>
                <c:pt idx="519">
                  <c:v>312</c:v>
                </c:pt>
                <c:pt idx="520">
                  <c:v>312</c:v>
                </c:pt>
                <c:pt idx="521">
                  <c:v>310</c:v>
                </c:pt>
                <c:pt idx="522">
                  <c:v>311</c:v>
                </c:pt>
                <c:pt idx="523">
                  <c:v>311</c:v>
                </c:pt>
                <c:pt idx="524">
                  <c:v>311</c:v>
                </c:pt>
                <c:pt idx="525">
                  <c:v>311</c:v>
                </c:pt>
                <c:pt idx="526">
                  <c:v>310</c:v>
                </c:pt>
                <c:pt idx="527">
                  <c:v>312</c:v>
                </c:pt>
                <c:pt idx="528">
                  <c:v>311</c:v>
                </c:pt>
                <c:pt idx="529">
                  <c:v>311</c:v>
                </c:pt>
                <c:pt idx="530">
                  <c:v>310</c:v>
                </c:pt>
                <c:pt idx="531">
                  <c:v>309</c:v>
                </c:pt>
                <c:pt idx="532">
                  <c:v>309</c:v>
                </c:pt>
                <c:pt idx="533">
                  <c:v>310</c:v>
                </c:pt>
                <c:pt idx="534">
                  <c:v>310</c:v>
                </c:pt>
                <c:pt idx="535">
                  <c:v>309</c:v>
                </c:pt>
                <c:pt idx="536">
                  <c:v>311</c:v>
                </c:pt>
                <c:pt idx="537">
                  <c:v>311</c:v>
                </c:pt>
                <c:pt idx="538">
                  <c:v>312</c:v>
                </c:pt>
                <c:pt idx="539">
                  <c:v>311</c:v>
                </c:pt>
                <c:pt idx="540">
                  <c:v>310</c:v>
                </c:pt>
                <c:pt idx="541">
                  <c:v>312</c:v>
                </c:pt>
                <c:pt idx="542">
                  <c:v>312</c:v>
                </c:pt>
                <c:pt idx="543">
                  <c:v>312</c:v>
                </c:pt>
                <c:pt idx="544">
                  <c:v>313</c:v>
                </c:pt>
                <c:pt idx="545">
                  <c:v>313</c:v>
                </c:pt>
                <c:pt idx="546">
                  <c:v>314</c:v>
                </c:pt>
                <c:pt idx="547">
                  <c:v>313</c:v>
                </c:pt>
                <c:pt idx="548">
                  <c:v>317</c:v>
                </c:pt>
                <c:pt idx="549">
                  <c:v>316</c:v>
                </c:pt>
                <c:pt idx="550">
                  <c:v>312</c:v>
                </c:pt>
                <c:pt idx="551">
                  <c:v>314</c:v>
                </c:pt>
                <c:pt idx="552">
                  <c:v>314</c:v>
                </c:pt>
                <c:pt idx="553">
                  <c:v>314</c:v>
                </c:pt>
                <c:pt idx="554">
                  <c:v>313</c:v>
                </c:pt>
                <c:pt idx="555">
                  <c:v>313</c:v>
                </c:pt>
                <c:pt idx="556">
                  <c:v>315</c:v>
                </c:pt>
                <c:pt idx="557">
                  <c:v>314</c:v>
                </c:pt>
                <c:pt idx="558">
                  <c:v>314</c:v>
                </c:pt>
                <c:pt idx="559">
                  <c:v>315</c:v>
                </c:pt>
                <c:pt idx="560">
                  <c:v>314</c:v>
                </c:pt>
                <c:pt idx="561">
                  <c:v>314</c:v>
                </c:pt>
                <c:pt idx="562">
                  <c:v>314</c:v>
                </c:pt>
                <c:pt idx="563">
                  <c:v>315</c:v>
                </c:pt>
                <c:pt idx="564">
                  <c:v>313</c:v>
                </c:pt>
                <c:pt idx="565">
                  <c:v>315</c:v>
                </c:pt>
                <c:pt idx="566">
                  <c:v>315</c:v>
                </c:pt>
                <c:pt idx="567">
                  <c:v>316</c:v>
                </c:pt>
                <c:pt idx="568">
                  <c:v>315</c:v>
                </c:pt>
                <c:pt idx="569">
                  <c:v>317</c:v>
                </c:pt>
                <c:pt idx="570">
                  <c:v>317</c:v>
                </c:pt>
                <c:pt idx="571">
                  <c:v>316</c:v>
                </c:pt>
                <c:pt idx="572">
                  <c:v>314</c:v>
                </c:pt>
                <c:pt idx="573">
                  <c:v>318</c:v>
                </c:pt>
                <c:pt idx="574">
                  <c:v>318</c:v>
                </c:pt>
                <c:pt idx="575">
                  <c:v>316</c:v>
                </c:pt>
                <c:pt idx="576">
                  <c:v>317</c:v>
                </c:pt>
                <c:pt idx="577">
                  <c:v>316</c:v>
                </c:pt>
                <c:pt idx="578">
                  <c:v>317</c:v>
                </c:pt>
                <c:pt idx="579">
                  <c:v>318</c:v>
                </c:pt>
                <c:pt idx="580">
                  <c:v>318</c:v>
                </c:pt>
                <c:pt idx="581">
                  <c:v>317</c:v>
                </c:pt>
                <c:pt idx="582">
                  <c:v>317</c:v>
                </c:pt>
                <c:pt idx="583">
                  <c:v>317</c:v>
                </c:pt>
                <c:pt idx="584">
                  <c:v>319</c:v>
                </c:pt>
                <c:pt idx="585">
                  <c:v>317</c:v>
                </c:pt>
                <c:pt idx="586">
                  <c:v>318</c:v>
                </c:pt>
                <c:pt idx="587">
                  <c:v>318</c:v>
                </c:pt>
                <c:pt idx="588">
                  <c:v>313</c:v>
                </c:pt>
                <c:pt idx="589">
                  <c:v>316</c:v>
                </c:pt>
                <c:pt idx="590">
                  <c:v>315</c:v>
                </c:pt>
                <c:pt idx="591">
                  <c:v>316</c:v>
                </c:pt>
                <c:pt idx="592">
                  <c:v>318</c:v>
                </c:pt>
                <c:pt idx="593">
                  <c:v>322</c:v>
                </c:pt>
                <c:pt idx="594">
                  <c:v>318</c:v>
                </c:pt>
                <c:pt idx="595">
                  <c:v>320</c:v>
                </c:pt>
                <c:pt idx="596">
                  <c:v>320</c:v>
                </c:pt>
                <c:pt idx="597">
                  <c:v>319</c:v>
                </c:pt>
                <c:pt idx="598">
                  <c:v>319</c:v>
                </c:pt>
                <c:pt idx="599">
                  <c:v>319</c:v>
                </c:pt>
                <c:pt idx="600">
                  <c:v>318</c:v>
                </c:pt>
                <c:pt idx="601">
                  <c:v>320</c:v>
                </c:pt>
                <c:pt idx="602">
                  <c:v>323</c:v>
                </c:pt>
                <c:pt idx="603">
                  <c:v>322</c:v>
                </c:pt>
                <c:pt idx="604">
                  <c:v>318</c:v>
                </c:pt>
                <c:pt idx="605">
                  <c:v>319</c:v>
                </c:pt>
                <c:pt idx="606">
                  <c:v>320</c:v>
                </c:pt>
                <c:pt idx="607">
                  <c:v>320</c:v>
                </c:pt>
                <c:pt idx="608">
                  <c:v>320</c:v>
                </c:pt>
                <c:pt idx="609">
                  <c:v>321</c:v>
                </c:pt>
                <c:pt idx="610">
                  <c:v>323</c:v>
                </c:pt>
                <c:pt idx="611">
                  <c:v>320</c:v>
                </c:pt>
                <c:pt idx="612">
                  <c:v>321</c:v>
                </c:pt>
                <c:pt idx="613">
                  <c:v>322</c:v>
                </c:pt>
                <c:pt idx="614">
                  <c:v>321</c:v>
                </c:pt>
                <c:pt idx="615">
                  <c:v>322</c:v>
                </c:pt>
                <c:pt idx="616">
                  <c:v>322</c:v>
                </c:pt>
                <c:pt idx="617">
                  <c:v>322</c:v>
                </c:pt>
                <c:pt idx="618">
                  <c:v>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0-4753-9C53-5AB4FD223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786720"/>
        <c:axId val="950963568"/>
      </c:lineChart>
      <c:catAx>
        <c:axId val="950786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63568"/>
        <c:crosses val="autoZero"/>
        <c:auto val="1"/>
        <c:lblAlgn val="ctr"/>
        <c:lblOffset val="100"/>
        <c:noMultiLvlLbl val="0"/>
      </c:catAx>
      <c:valAx>
        <c:axId val="950963568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78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'Path 5'!$B$1:$B$11</c:f>
              <c:numCache>
                <c:formatCode>General</c:formatCode>
                <c:ptCount val="11"/>
                <c:pt idx="0">
                  <c:v>1000</c:v>
                </c:pt>
                <c:pt idx="1">
                  <c:v>980</c:v>
                </c:pt>
                <c:pt idx="2">
                  <c:v>960</c:v>
                </c:pt>
                <c:pt idx="3">
                  <c:v>960</c:v>
                </c:pt>
                <c:pt idx="4">
                  <c:v>970</c:v>
                </c:pt>
                <c:pt idx="5">
                  <c:v>977</c:v>
                </c:pt>
                <c:pt idx="6">
                  <c:v>960</c:v>
                </c:pt>
                <c:pt idx="7">
                  <c:v>940</c:v>
                </c:pt>
                <c:pt idx="8">
                  <c:v>940</c:v>
                </c:pt>
                <c:pt idx="9">
                  <c:v>940</c:v>
                </c:pt>
                <c:pt idx="10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B-48C5-89DF-E07BB7515D4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'Path 5'!$C$1:$C$11</c:f>
              <c:numCache>
                <c:formatCode>General</c:formatCode>
                <c:ptCount val="11"/>
                <c:pt idx="0">
                  <c:v>1005</c:v>
                </c:pt>
                <c:pt idx="1">
                  <c:v>1000</c:v>
                </c:pt>
                <c:pt idx="2">
                  <c:v>995</c:v>
                </c:pt>
                <c:pt idx="3">
                  <c:v>990</c:v>
                </c:pt>
                <c:pt idx="4">
                  <c:v>985</c:v>
                </c:pt>
                <c:pt idx="5">
                  <c:v>980</c:v>
                </c:pt>
                <c:pt idx="6">
                  <c:v>975</c:v>
                </c:pt>
                <c:pt idx="7">
                  <c:v>970</c:v>
                </c:pt>
                <c:pt idx="8">
                  <c:v>965</c:v>
                </c:pt>
                <c:pt idx="9">
                  <c:v>960</c:v>
                </c:pt>
                <c:pt idx="10">
                  <c:v>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B-48C5-89DF-E07BB7515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6952448"/>
        <c:axId val="1461191840"/>
      </c:lineChart>
      <c:catAx>
        <c:axId val="152695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191840"/>
        <c:crosses val="autoZero"/>
        <c:auto val="1"/>
        <c:lblAlgn val="ctr"/>
        <c:lblOffset val="100"/>
        <c:noMultiLvlLbl val="0"/>
      </c:catAx>
      <c:valAx>
        <c:axId val="146119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95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28575</xdr:rowOff>
    </xdr:from>
    <xdr:to>
      <xdr:col>27</xdr:col>
      <xdr:colOff>266700</xdr:colOff>
      <xdr:row>44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C9F67-B131-49A4-910B-F6E353565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</xdr:row>
      <xdr:rowOff>80962</xdr:rowOff>
    </xdr:from>
    <xdr:to>
      <xdr:col>27</xdr:col>
      <xdr:colOff>85724</xdr:colOff>
      <xdr:row>43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69F9F1-B8E0-4CF5-A477-618C5E9B0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0</xdr:row>
      <xdr:rowOff>185737</xdr:rowOff>
    </xdr:from>
    <xdr:to>
      <xdr:col>19</xdr:col>
      <xdr:colOff>185737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1ADBD0-F8E3-4557-B4D9-9B3A5E9FC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"/>
  <sheetViews>
    <sheetView workbookViewId="0">
      <selection activeCell="A12" sqref="A12"/>
    </sheetView>
  </sheetViews>
  <sheetFormatPr defaultRowHeight="15" x14ac:dyDescent="0.25"/>
  <cols>
    <col min="2" max="2" width="20.85546875" customWidth="1"/>
    <col min="3" max="3" width="20.28515625" customWidth="1"/>
  </cols>
  <sheetData>
    <row r="1" spans="1:4" x14ac:dyDescent="0.25">
      <c r="B1" t="s">
        <v>4</v>
      </c>
      <c r="C1" t="s">
        <v>5</v>
      </c>
    </row>
    <row r="2" spans="1:4" x14ac:dyDescent="0.25">
      <c r="A2" t="s">
        <v>1</v>
      </c>
      <c r="B2">
        <v>-33.839534999999998</v>
      </c>
      <c r="C2">
        <v>151.20694599999999</v>
      </c>
    </row>
    <row r="3" spans="1:4" x14ac:dyDescent="0.25">
      <c r="A3" t="s">
        <v>0</v>
      </c>
      <c r="B3">
        <v>-33.876421999999998</v>
      </c>
      <c r="C3">
        <v>151.22117700000001</v>
      </c>
    </row>
    <row r="5" spans="1:4" x14ac:dyDescent="0.25">
      <c r="A5" t="s">
        <v>2</v>
      </c>
      <c r="B5">
        <f>_xll.GetAzimuth(B2,C2,B3,C3)</f>
        <v>162.16239680626285</v>
      </c>
    </row>
    <row r="6" spans="1:4" x14ac:dyDescent="0.25">
      <c r="A6" t="s">
        <v>3</v>
      </c>
      <c r="B6">
        <v>1001</v>
      </c>
    </row>
    <row r="8" spans="1:4" x14ac:dyDescent="0.25">
      <c r="A8" t="s">
        <v>6</v>
      </c>
      <c r="B8">
        <f t="array" ref="B8:C8">_xll.NextPoint(B2,C2,B5,B6)</f>
        <v>-33.848125689319261</v>
      </c>
      <c r="C8">
        <v>151.21025912980389</v>
      </c>
    </row>
    <row r="10" spans="1:4" x14ac:dyDescent="0.25">
      <c r="A10" t="s">
        <v>7</v>
      </c>
    </row>
    <row r="11" spans="1:4" x14ac:dyDescent="0.25">
      <c r="A11">
        <f t="array" ref="A11:C22">_xll.GetProfilePoints(B2,C2,B8,C8)</f>
        <v>-33.839535000000012</v>
      </c>
      <c r="B11">
        <v>151.20694600000002</v>
      </c>
      <c r="C11">
        <v>95</v>
      </c>
    </row>
    <row r="12" spans="1:4" x14ac:dyDescent="0.25">
      <c r="A12">
        <v>-33.84039321526285</v>
      </c>
      <c r="B12">
        <v>151.20727695218665</v>
      </c>
      <c r="C12">
        <v>85</v>
      </c>
      <c r="D12">
        <f>_xll.GetDistance(A11,B11,A12,B12)</f>
        <v>99.999999998559602</v>
      </c>
    </row>
    <row r="13" spans="1:4" x14ac:dyDescent="0.25">
      <c r="A13">
        <v>-33.841251429517683</v>
      </c>
      <c r="B13">
        <v>151.20760791098985</v>
      </c>
      <c r="C13">
        <v>62</v>
      </c>
      <c r="D13">
        <f>_xll.GetDistance(A12,B12,A13,B13)</f>
        <v>100.00000000021625</v>
      </c>
    </row>
    <row r="14" spans="1:4" x14ac:dyDescent="0.25">
      <c r="A14">
        <v>-33.842109642764484</v>
      </c>
      <c r="B14">
        <v>151.20793887640997</v>
      </c>
      <c r="C14">
        <v>45</v>
      </c>
      <c r="D14">
        <f>_xll.GetDistance(A13,B13,A14,B14)</f>
        <v>100.0000000012439</v>
      </c>
    </row>
    <row r="15" spans="1:4" x14ac:dyDescent="0.25">
      <c r="A15">
        <v>-33.842967855003167</v>
      </c>
      <c r="B15">
        <v>151.20826984844734</v>
      </c>
      <c r="C15">
        <v>28</v>
      </c>
      <c r="D15">
        <f>_xll.GetDistance(A14,B14,A15,B15)</f>
        <v>100.00000000053575</v>
      </c>
    </row>
    <row r="16" spans="1:4" x14ac:dyDescent="0.25">
      <c r="A16">
        <v>-33.843826066233703</v>
      </c>
      <c r="B16">
        <v>151.20860082710232</v>
      </c>
      <c r="C16">
        <v>10</v>
      </c>
      <c r="D16">
        <f>_xll.GetDistance(A15,B15,A16,B16)</f>
        <v>99.999999999583224</v>
      </c>
    </row>
    <row r="17" spans="1:4" x14ac:dyDescent="0.25">
      <c r="A17">
        <v>-33.844684276456036</v>
      </c>
      <c r="B17">
        <v>151.20893181237523</v>
      </c>
      <c r="C17">
        <v>2</v>
      </c>
      <c r="D17">
        <f>_xll.GetDistance(A16,B16,A17,B17)</f>
        <v>99.999999999920746</v>
      </c>
    </row>
    <row r="18" spans="1:4" x14ac:dyDescent="0.25">
      <c r="A18">
        <v>-33.845542485670137</v>
      </c>
      <c r="B18">
        <v>151.20926280426636</v>
      </c>
      <c r="C18">
        <v>2</v>
      </c>
      <c r="D18">
        <f>_xll.GetDistance(A17,B17,A18,B18)</f>
        <v>99.999999998906816</v>
      </c>
    </row>
    <row r="19" spans="1:4" x14ac:dyDescent="0.25">
      <c r="A19">
        <v>-33.84640069387595</v>
      </c>
      <c r="B19">
        <v>151.20959380277611</v>
      </c>
      <c r="C19">
        <v>4</v>
      </c>
      <c r="D19">
        <f>_xll.GetDistance(A18,B18,A19,B19)</f>
        <v>99.999999999952749</v>
      </c>
    </row>
    <row r="20" spans="1:4" x14ac:dyDescent="0.25">
      <c r="A20">
        <v>-33.847258901073417</v>
      </c>
      <c r="B20">
        <v>151.20992480790483</v>
      </c>
      <c r="C20">
        <v>12</v>
      </c>
      <c r="D20">
        <f>_xll.GetDistance(A19,B19,A20,B20)</f>
        <v>99.999999998637975</v>
      </c>
    </row>
    <row r="21" spans="1:4" x14ac:dyDescent="0.25">
      <c r="A21">
        <v>-33.848117107262482</v>
      </c>
      <c r="B21">
        <v>151.21025581965284</v>
      </c>
      <c r="C21">
        <v>7</v>
      </c>
      <c r="D21">
        <f>_xll.GetDistance(A20,B20,A21,B21)</f>
        <v>99.999999998807837</v>
      </c>
    </row>
    <row r="22" spans="1:4" x14ac:dyDescent="0.25">
      <c r="A22">
        <v>-33.848125689319261</v>
      </c>
      <c r="B22">
        <v>151.21025912980389</v>
      </c>
      <c r="C22">
        <v>7</v>
      </c>
      <c r="D22">
        <f>_xll.GetDistance(A21,B21,A22,B22)</f>
        <v>1.0000000016011392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ECB9-169D-4D49-A6AB-03746C3365B9}">
  <sheetPr codeName="Sheet2"/>
  <dimension ref="A1:Y12"/>
  <sheetViews>
    <sheetView topLeftCell="C1" zoomScale="160" zoomScaleNormal="160" workbookViewId="0">
      <selection activeCell="Y13" sqref="Y13"/>
    </sheetView>
  </sheetViews>
  <sheetFormatPr defaultRowHeight="15" x14ac:dyDescent="0.25"/>
  <cols>
    <col min="1" max="1" width="3" bestFit="1" customWidth="1"/>
    <col min="2" max="2" width="8.5703125" bestFit="1" customWidth="1"/>
    <col min="3" max="3" width="11.140625" bestFit="1" customWidth="1"/>
    <col min="4" max="4" width="13.140625" bestFit="1" customWidth="1"/>
    <col min="5" max="5" width="12.7109375" bestFit="1" customWidth="1"/>
    <col min="6" max="6" width="10" bestFit="1" customWidth="1"/>
    <col min="7" max="7" width="12.42578125" bestFit="1" customWidth="1"/>
    <col min="8" max="8" width="6.42578125" bestFit="1" customWidth="1"/>
    <col min="9" max="9" width="10.85546875" bestFit="1" customWidth="1"/>
    <col min="10" max="10" width="12.85546875" bestFit="1" customWidth="1"/>
    <col min="11" max="11" width="11.7109375" bestFit="1" customWidth="1"/>
    <col min="12" max="12" width="11.7109375" customWidth="1"/>
    <col min="13" max="13" width="16.7109375" customWidth="1"/>
    <col min="14" max="14" width="7.42578125" bestFit="1" customWidth="1"/>
    <col min="15" max="15" width="11.28515625" bestFit="1" customWidth="1"/>
    <col min="16" max="16" width="13.28515625" bestFit="1" customWidth="1"/>
    <col min="17" max="17" width="12.85546875" bestFit="1" customWidth="1"/>
    <col min="18" max="18" width="10.28515625" bestFit="1" customWidth="1"/>
    <col min="19" max="19" width="9.7109375" bestFit="1" customWidth="1"/>
    <col min="20" max="21" width="13.42578125" bestFit="1" customWidth="1"/>
    <col min="22" max="22" width="9" bestFit="1" customWidth="1"/>
    <col min="23" max="23" width="8.85546875" bestFit="1" customWidth="1"/>
    <col min="24" max="24" width="10.7109375" bestFit="1" customWidth="1"/>
    <col min="25" max="25" width="19" customWidth="1"/>
  </cols>
  <sheetData>
    <row r="1" spans="1:2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/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5" t="s">
        <v>33</v>
      </c>
    </row>
    <row r="2" spans="1:25" ht="30" x14ac:dyDescent="0.25">
      <c r="A2" s="2">
        <v>10</v>
      </c>
      <c r="B2" s="3"/>
      <c r="C2" s="2">
        <v>-35.258166000000003</v>
      </c>
      <c r="D2" s="2">
        <v>149.04732100000001</v>
      </c>
      <c r="E2" s="3">
        <f>_xll.GetHeight(C2,D2)</f>
        <v>675</v>
      </c>
      <c r="F2" s="2">
        <v>3410</v>
      </c>
      <c r="G2" s="2">
        <v>20</v>
      </c>
      <c r="H2" s="4" t="s">
        <v>31</v>
      </c>
      <c r="I2" s="4" t="s">
        <v>32</v>
      </c>
      <c r="J2" s="3"/>
      <c r="K2" s="2">
        <v>52.041200000000003</v>
      </c>
      <c r="L2" s="2">
        <v>26</v>
      </c>
      <c r="M2" s="2">
        <v>35</v>
      </c>
      <c r="N2" s="3"/>
      <c r="O2" s="2">
        <v>-34.851331999999999</v>
      </c>
      <c r="P2" s="2">
        <v>148.971474</v>
      </c>
      <c r="Q2" s="4">
        <f>_xll.GetHeight(O2,P2)</f>
        <v>676</v>
      </c>
      <c r="R2" s="2">
        <v>19.600000000000001</v>
      </c>
      <c r="S2" s="2">
        <v>45.66</v>
      </c>
      <c r="T2" s="2">
        <v>171.31</v>
      </c>
      <c r="U2" s="2">
        <v>351.26</v>
      </c>
      <c r="V2" s="2">
        <v>-58.03</v>
      </c>
      <c r="W2" s="2">
        <v>-54.22</v>
      </c>
      <c r="X2" s="2">
        <v>-11.97</v>
      </c>
      <c r="Y2" s="6">
        <f>_xll.CalculateDiffractionLoss(C2,D2,L2,O2,P2,M2,F2)</f>
        <v>-16.996360033546829</v>
      </c>
    </row>
    <row r="3" spans="1:25" ht="30" x14ac:dyDescent="0.25">
      <c r="A3" s="2">
        <v>11</v>
      </c>
      <c r="B3" s="3"/>
      <c r="C3" s="2">
        <v>-35.258166000000003</v>
      </c>
      <c r="D3" s="2">
        <v>149.04732100000001</v>
      </c>
      <c r="E3" s="3">
        <f>_xll.GetHeight(C3,D3)</f>
        <v>675</v>
      </c>
      <c r="F3" s="2">
        <v>3507.5</v>
      </c>
      <c r="G3" s="2">
        <v>20</v>
      </c>
      <c r="H3" s="4" t="s">
        <v>31</v>
      </c>
      <c r="I3" s="4" t="s">
        <v>32</v>
      </c>
      <c r="J3" s="3"/>
      <c r="K3" s="2">
        <v>52.041200000000003</v>
      </c>
      <c r="L3" s="2">
        <v>26</v>
      </c>
      <c r="M3" s="2">
        <v>35</v>
      </c>
      <c r="N3" s="3"/>
      <c r="O3" s="2">
        <v>-34.851331999999999</v>
      </c>
      <c r="P3" s="2">
        <v>148.971474</v>
      </c>
      <c r="Q3" s="4">
        <f>_xll.GetHeight(O3,P3)</f>
        <v>676</v>
      </c>
      <c r="R3" s="2">
        <v>19.600000000000001</v>
      </c>
      <c r="S3" s="2">
        <v>45.66</v>
      </c>
      <c r="T3" s="2">
        <v>171.31</v>
      </c>
      <c r="U3" s="2">
        <v>351.26</v>
      </c>
      <c r="V3" s="2">
        <v>-58.27</v>
      </c>
      <c r="W3" s="2">
        <v>-54.46</v>
      </c>
      <c r="X3" s="2">
        <v>-11.73</v>
      </c>
      <c r="Y3" s="6">
        <f>_xll.CalculateDiffractionLoss(C3,D3,L3,O3,P3,M3,F3)</f>
        <v>-17.600340648115402</v>
      </c>
    </row>
    <row r="4" spans="1:25" ht="30" x14ac:dyDescent="0.25">
      <c r="A4" s="2">
        <v>12</v>
      </c>
      <c r="B4" s="3"/>
      <c r="C4" s="2">
        <v>-35.258166000000003</v>
      </c>
      <c r="D4" s="2">
        <v>149.04732100000001</v>
      </c>
      <c r="E4" s="3">
        <f>_xll.GetHeight(C4,D4)</f>
        <v>675</v>
      </c>
      <c r="F4" s="2">
        <v>3527.5</v>
      </c>
      <c r="G4" s="2">
        <v>20</v>
      </c>
      <c r="H4" s="4" t="s">
        <v>31</v>
      </c>
      <c r="I4" s="4" t="s">
        <v>32</v>
      </c>
      <c r="J4" s="3"/>
      <c r="K4" s="2">
        <v>52.041200000000003</v>
      </c>
      <c r="L4" s="2">
        <v>26</v>
      </c>
      <c r="M4" s="2">
        <v>35</v>
      </c>
      <c r="N4" s="3"/>
      <c r="O4" s="2">
        <v>-34.851331999999999</v>
      </c>
      <c r="P4" s="2">
        <v>148.971474</v>
      </c>
      <c r="Q4" s="4">
        <f>_xll.GetHeight(O4,P4)</f>
        <v>676</v>
      </c>
      <c r="R4" s="2">
        <v>19.600000000000001</v>
      </c>
      <c r="S4" s="2">
        <v>45.66</v>
      </c>
      <c r="T4" s="2">
        <v>171.31</v>
      </c>
      <c r="U4" s="2">
        <v>351.26</v>
      </c>
      <c r="V4" s="2">
        <v>-58.32</v>
      </c>
      <c r="W4" s="2">
        <v>-54.51</v>
      </c>
      <c r="X4" s="2">
        <v>-11.68</v>
      </c>
      <c r="Y4" s="6">
        <f>_xll.CalculateDiffractionLoss(C4,D4,L4,O4,P4,M4,F4)</f>
        <v>-17.724162736091849</v>
      </c>
    </row>
    <row r="5" spans="1:25" ht="30" x14ac:dyDescent="0.25">
      <c r="A5" s="2">
        <v>13</v>
      </c>
      <c r="B5" s="3"/>
      <c r="C5" s="2">
        <v>-35.258166000000003</v>
      </c>
      <c r="D5" s="2">
        <v>149.04732100000001</v>
      </c>
      <c r="E5" s="3">
        <f>_xll.GetHeight(C5,D5)</f>
        <v>675</v>
      </c>
      <c r="F5" s="2">
        <v>3507.5</v>
      </c>
      <c r="G5" s="2">
        <v>20</v>
      </c>
      <c r="H5" s="4" t="s">
        <v>31</v>
      </c>
      <c r="I5" s="4" t="s">
        <v>32</v>
      </c>
      <c r="J5" s="3"/>
      <c r="K5" s="2">
        <v>52.041200000000003</v>
      </c>
      <c r="L5" s="2">
        <v>26</v>
      </c>
      <c r="M5" s="2">
        <v>35</v>
      </c>
      <c r="N5" s="3"/>
      <c r="O5" s="2">
        <v>-34.851331999999999</v>
      </c>
      <c r="P5" s="2">
        <v>148.971474</v>
      </c>
      <c r="Q5" s="4">
        <f>_xll.GetHeight(O5,P5)</f>
        <v>676</v>
      </c>
      <c r="R5" s="2">
        <v>17.5</v>
      </c>
      <c r="S5" s="2">
        <v>45.66</v>
      </c>
      <c r="T5" s="2">
        <v>171.31</v>
      </c>
      <c r="U5" s="2">
        <v>351.26</v>
      </c>
      <c r="V5" s="2">
        <v>-60.37</v>
      </c>
      <c r="W5" s="2">
        <v>-56.56</v>
      </c>
      <c r="X5" s="2">
        <v>-9.6300000000000008</v>
      </c>
      <c r="Y5" s="6">
        <f>_xll.CalculateDiffractionLoss(C5,D5,L5,O5,P5,M5,F5)</f>
        <v>-17.600340648115402</v>
      </c>
    </row>
    <row r="6" spans="1:25" ht="30" x14ac:dyDescent="0.25">
      <c r="A6" s="2">
        <v>14</v>
      </c>
      <c r="B6" s="3"/>
      <c r="C6" s="2">
        <v>-35.258166000000003</v>
      </c>
      <c r="D6" s="2">
        <v>149.04732100000001</v>
      </c>
      <c r="E6" s="3">
        <f>_xll.GetHeight(C6,D6)</f>
        <v>675</v>
      </c>
      <c r="F6" s="2">
        <v>3527.5</v>
      </c>
      <c r="G6" s="2">
        <v>20</v>
      </c>
      <c r="H6" s="4" t="s">
        <v>31</v>
      </c>
      <c r="I6" s="4" t="s">
        <v>32</v>
      </c>
      <c r="J6" s="3"/>
      <c r="K6" s="2">
        <v>52.041200000000003</v>
      </c>
      <c r="L6" s="2">
        <v>26</v>
      </c>
      <c r="M6" s="2">
        <v>35</v>
      </c>
      <c r="N6" s="3"/>
      <c r="O6" s="2">
        <v>-34.851331999999999</v>
      </c>
      <c r="P6" s="2">
        <v>148.971474</v>
      </c>
      <c r="Q6" s="4">
        <f>_xll.GetHeight(O6,P6)</f>
        <v>676</v>
      </c>
      <c r="R6" s="2">
        <v>17.5</v>
      </c>
      <c r="S6" s="2">
        <v>45.66</v>
      </c>
      <c r="T6" s="2">
        <v>171.31</v>
      </c>
      <c r="U6" s="2">
        <v>351.26</v>
      </c>
      <c r="V6" s="2">
        <v>-60.42</v>
      </c>
      <c r="W6" s="2">
        <v>-56.61</v>
      </c>
      <c r="X6" s="2">
        <v>-9.58</v>
      </c>
      <c r="Y6" s="6">
        <f>_xll.CalculateDiffractionLoss(C6,D6,L6,O6,P6,M6,F6)</f>
        <v>-17.724162736091849</v>
      </c>
    </row>
    <row r="7" spans="1:25" ht="30" x14ac:dyDescent="0.25">
      <c r="A7" s="2">
        <v>15</v>
      </c>
      <c r="B7" s="3"/>
      <c r="C7" s="2">
        <v>-35.258166000000003</v>
      </c>
      <c r="D7" s="2">
        <v>149.04732100000001</v>
      </c>
      <c r="E7" s="3">
        <f>_xll.GetHeight(C7,D7)</f>
        <v>675</v>
      </c>
      <c r="F7" s="2">
        <v>3410</v>
      </c>
      <c r="G7" s="2">
        <v>20</v>
      </c>
      <c r="H7" s="4" t="s">
        <v>31</v>
      </c>
      <c r="I7" s="4" t="s">
        <v>32</v>
      </c>
      <c r="J7" s="3"/>
      <c r="K7" s="2">
        <v>52.041200000000003</v>
      </c>
      <c r="L7" s="2">
        <v>26</v>
      </c>
      <c r="M7" s="2">
        <v>35</v>
      </c>
      <c r="N7" s="3"/>
      <c r="O7" s="2">
        <v>-34.851331999999999</v>
      </c>
      <c r="P7" s="2">
        <v>148.971474</v>
      </c>
      <c r="Q7" s="4">
        <f>_xll.GetHeight(O7,P7)</f>
        <v>676</v>
      </c>
      <c r="R7" s="2">
        <v>17.5</v>
      </c>
      <c r="S7" s="2">
        <v>45.66</v>
      </c>
      <c r="T7" s="2">
        <v>171.31</v>
      </c>
      <c r="U7" s="2">
        <v>351.26</v>
      </c>
      <c r="V7" s="2">
        <v>-60.13</v>
      </c>
      <c r="W7" s="2">
        <v>-56.32</v>
      </c>
      <c r="X7" s="2">
        <v>-9.8699999999999992</v>
      </c>
      <c r="Y7" s="6">
        <f>_xll.CalculateDiffractionLoss(C7,D7,L7,O7,P7,M7,F7)</f>
        <v>-16.996360033546829</v>
      </c>
    </row>
    <row r="8" spans="1:25" ht="30" x14ac:dyDescent="0.25">
      <c r="A8" s="2">
        <v>16</v>
      </c>
      <c r="B8" s="3"/>
      <c r="C8" s="2">
        <v>-35.258166000000003</v>
      </c>
      <c r="D8" s="2">
        <v>149.04732100000001</v>
      </c>
      <c r="E8" s="3">
        <f>_xll.GetHeight(C8,D8)</f>
        <v>675</v>
      </c>
      <c r="F8" s="2">
        <v>3410</v>
      </c>
      <c r="G8" s="2">
        <v>20</v>
      </c>
      <c r="H8" s="4" t="s">
        <v>31</v>
      </c>
      <c r="I8" s="4" t="s">
        <v>32</v>
      </c>
      <c r="J8" s="3"/>
      <c r="K8" s="2">
        <v>52.041200000000003</v>
      </c>
      <c r="L8" s="2">
        <v>26</v>
      </c>
      <c r="M8" s="2">
        <v>54</v>
      </c>
      <c r="N8" s="3"/>
      <c r="O8" s="2">
        <v>-34.858024</v>
      </c>
      <c r="P8" s="2">
        <v>148.90862200000001</v>
      </c>
      <c r="Q8" s="4">
        <f>_xll.GetHeight(O8,P8)</f>
        <v>539</v>
      </c>
      <c r="R8" s="2">
        <v>17.5</v>
      </c>
      <c r="S8" s="2">
        <v>46.16</v>
      </c>
      <c r="T8" s="2">
        <v>164.13</v>
      </c>
      <c r="U8" s="2">
        <v>344.05</v>
      </c>
      <c r="V8" s="2">
        <v>-60.22</v>
      </c>
      <c r="W8" s="2">
        <v>-56.41</v>
      </c>
      <c r="X8" s="2">
        <v>-9.7799999999999994</v>
      </c>
      <c r="Y8" s="6">
        <f>_xll.CalculateDiffractionLoss(C8,D8,L8,O8,P8,M8,F8)</f>
        <v>41.645241270561741</v>
      </c>
    </row>
    <row r="9" spans="1:25" ht="30" x14ac:dyDescent="0.25">
      <c r="A9" s="2">
        <v>17</v>
      </c>
      <c r="B9" s="3"/>
      <c r="C9" s="2">
        <v>-35.258166000000003</v>
      </c>
      <c r="D9" s="2">
        <v>149.04732100000001</v>
      </c>
      <c r="E9" s="3">
        <f>_xll.GetHeight(C9,D9)</f>
        <v>675</v>
      </c>
      <c r="F9" s="2">
        <v>3507.5</v>
      </c>
      <c r="G9" s="2">
        <v>20</v>
      </c>
      <c r="H9" s="4" t="s">
        <v>31</v>
      </c>
      <c r="I9" s="4" t="s">
        <v>32</v>
      </c>
      <c r="J9" s="3"/>
      <c r="K9" s="2">
        <v>52.041200000000003</v>
      </c>
      <c r="L9" s="2">
        <v>26</v>
      </c>
      <c r="M9" s="2">
        <v>54</v>
      </c>
      <c r="N9" s="3"/>
      <c r="O9" s="2">
        <v>-34.858024</v>
      </c>
      <c r="P9" s="2">
        <v>148.90862200000001</v>
      </c>
      <c r="Q9" s="4">
        <f>_xll.GetHeight(O9,P9)</f>
        <v>539</v>
      </c>
      <c r="R9" s="2">
        <v>17.5</v>
      </c>
      <c r="S9" s="2">
        <v>46.16</v>
      </c>
      <c r="T9" s="2">
        <v>164.13</v>
      </c>
      <c r="U9" s="2">
        <v>344.05</v>
      </c>
      <c r="V9" s="2">
        <v>-60.47</v>
      </c>
      <c r="W9" s="2">
        <v>-56.65</v>
      </c>
      <c r="X9" s="2">
        <v>-9.5299999999999994</v>
      </c>
      <c r="Y9" s="6">
        <f>_xll.CalculateDiffractionLoss(C9,D9,L9,O9,P9,M9,F9)</f>
        <v>41.898511850054284</v>
      </c>
    </row>
    <row r="10" spans="1:25" ht="30" x14ac:dyDescent="0.25">
      <c r="A10" s="2">
        <v>18</v>
      </c>
      <c r="B10" s="3"/>
      <c r="C10" s="2">
        <v>-35.258166000000003</v>
      </c>
      <c r="D10" s="2">
        <v>149.04732100000001</v>
      </c>
      <c r="E10" s="3">
        <f>_xll.GetHeight(C10,D10)</f>
        <v>675</v>
      </c>
      <c r="F10" s="2">
        <v>3527.5</v>
      </c>
      <c r="G10" s="2">
        <v>20</v>
      </c>
      <c r="H10" s="4" t="s">
        <v>31</v>
      </c>
      <c r="I10" s="4" t="s">
        <v>32</v>
      </c>
      <c r="J10" s="3"/>
      <c r="K10" s="2">
        <v>52.041200000000003</v>
      </c>
      <c r="L10" s="2">
        <v>26</v>
      </c>
      <c r="M10" s="2">
        <v>54</v>
      </c>
      <c r="N10" s="3"/>
      <c r="O10" s="2">
        <v>-34.858024</v>
      </c>
      <c r="P10" s="2">
        <v>148.90862200000001</v>
      </c>
      <c r="Q10" s="4">
        <f>_xll.GetHeight(O10,P10)</f>
        <v>539</v>
      </c>
      <c r="R10" s="2">
        <v>17.5</v>
      </c>
      <c r="S10" s="2">
        <v>46.16</v>
      </c>
      <c r="T10" s="2">
        <v>164.13</v>
      </c>
      <c r="U10" s="2">
        <v>344.05</v>
      </c>
      <c r="V10" s="2">
        <v>-60.52</v>
      </c>
      <c r="W10" s="2">
        <v>-56.7</v>
      </c>
      <c r="X10" s="2">
        <v>-9.48</v>
      </c>
      <c r="Y10" s="6">
        <f>_xll.CalculateDiffractionLoss(C10,D10,L10,O10,P10,M10,F10)</f>
        <v>41.949691938980983</v>
      </c>
    </row>
    <row r="11" spans="1:25" x14ac:dyDescent="0.25">
      <c r="C11">
        <f>-1*(35+(15+30.56/60)/60)</f>
        <v>-35.258488888888891</v>
      </c>
      <c r="D11">
        <f>149 + (2+50.03/60)/60</f>
        <v>149.04723055555556</v>
      </c>
      <c r="E11" s="3">
        <f>_xll.GetHeight(C11,D11)</f>
        <v>675</v>
      </c>
      <c r="F11" s="7">
        <v>3459</v>
      </c>
      <c r="L11" s="7">
        <v>26</v>
      </c>
      <c r="M11" s="7">
        <v>35</v>
      </c>
      <c r="O11">
        <f>-(34+(51+4.8/60)/60)</f>
        <v>-34.851333333333336</v>
      </c>
      <c r="P11">
        <f>148+(58+17.31/60)/60</f>
        <v>148.971475</v>
      </c>
      <c r="Q11" s="4">
        <f>_xll.GetHeight(O11,P11)</f>
        <v>676</v>
      </c>
      <c r="Y11" s="6">
        <f>_xll.CalculateDiffractionLoss(C11,D11,L11,O11,P11,M11,F11)</f>
        <v>-17.157228417989494</v>
      </c>
    </row>
    <row r="12" spans="1:25" x14ac:dyDescent="0.25">
      <c r="C12" s="2">
        <v>-31.176749999999998</v>
      </c>
      <c r="D12" s="8">
        <v>150.89236099999999</v>
      </c>
      <c r="E12" s="3">
        <f>_xll.GetHeight(C12,D12)</f>
        <v>477</v>
      </c>
      <c r="F12" s="9">
        <v>3459</v>
      </c>
      <c r="L12" s="9">
        <v>38</v>
      </c>
      <c r="M12" s="9">
        <v>15</v>
      </c>
      <c r="O12" s="10">
        <v>-31.531797000000001</v>
      </c>
      <c r="P12" s="10">
        <v>150.39263600000001</v>
      </c>
      <c r="Q12" s="4">
        <f>_xll.GetHeight(O12,P12)</f>
        <v>322</v>
      </c>
      <c r="Y12" s="6">
        <f>_xll.CalculateDiffractionLoss(C12,D12,L12,O12,P12,M12,F12)</f>
        <v>83.074918473534225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D199-6CAF-47E3-BFEF-2EB45AF5433E}">
  <sheetPr codeName="Sheet3"/>
  <dimension ref="A1:F461"/>
  <sheetViews>
    <sheetView workbookViewId="0">
      <selection activeCell="A4" sqref="A4"/>
    </sheetView>
  </sheetViews>
  <sheetFormatPr defaultRowHeight="15" x14ac:dyDescent="0.25"/>
  <sheetData>
    <row r="1" spans="1:6" x14ac:dyDescent="0.25">
      <c r="A1" s="2">
        <v>-35.258166000000003</v>
      </c>
      <c r="B1" s="2">
        <v>149.04732100000001</v>
      </c>
    </row>
    <row r="2" spans="1:6" x14ac:dyDescent="0.25">
      <c r="A2" s="2">
        <v>-34.851331999999999</v>
      </c>
      <c r="B2" s="2">
        <v>148.971474</v>
      </c>
    </row>
    <row r="4" spans="1:6" x14ac:dyDescent="0.25">
      <c r="A4">
        <f t="array" ref="A4:C461">_xll.GetProfilePoints(A1,B1,A2,B2)</f>
        <v>-35.258166000000017</v>
      </c>
      <c r="B4">
        <v>149.04732100000001</v>
      </c>
      <c r="C4">
        <v>675</v>
      </c>
      <c r="F4">
        <v>675</v>
      </c>
    </row>
    <row r="5" spans="1:6" x14ac:dyDescent="0.25">
      <c r="A5">
        <v>-35.257275115416377</v>
      </c>
      <c r="B5">
        <v>149.04715406964135</v>
      </c>
      <c r="C5">
        <v>671</v>
      </c>
      <c r="F5">
        <v>671</v>
      </c>
    </row>
    <row r="6" spans="1:6" x14ac:dyDescent="0.25">
      <c r="A6">
        <v>-35.256384230471014</v>
      </c>
      <c r="B6">
        <v>149.04698714293602</v>
      </c>
      <c r="C6">
        <v>673</v>
      </c>
      <c r="F6">
        <v>673</v>
      </c>
    </row>
    <row r="7" spans="1:6" x14ac:dyDescent="0.25">
      <c r="A7">
        <v>-35.255493345163984</v>
      </c>
      <c r="B7">
        <v>149.04682021988373</v>
      </c>
      <c r="C7">
        <v>671</v>
      </c>
      <c r="F7">
        <v>671</v>
      </c>
    </row>
    <row r="8" spans="1:6" x14ac:dyDescent="0.25">
      <c r="A8">
        <v>-35.25460245949526</v>
      </c>
      <c r="B8">
        <v>149.04665330048431</v>
      </c>
      <c r="C8">
        <v>667</v>
      </c>
      <c r="F8">
        <v>667</v>
      </c>
    </row>
    <row r="9" spans="1:6" x14ac:dyDescent="0.25">
      <c r="A9">
        <v>-35.253711573464898</v>
      </c>
      <c r="B9">
        <v>149.04648638473759</v>
      </c>
      <c r="C9">
        <v>664</v>
      </c>
      <c r="F9">
        <v>664</v>
      </c>
    </row>
    <row r="10" spans="1:6" x14ac:dyDescent="0.25">
      <c r="A10">
        <v>-35.252820687072898</v>
      </c>
      <c r="B10">
        <v>149.04631947264335</v>
      </c>
      <c r="C10">
        <v>661</v>
      </c>
      <c r="F10">
        <v>661</v>
      </c>
    </row>
    <row r="11" spans="1:6" x14ac:dyDescent="0.25">
      <c r="A11">
        <v>-35.25192980031926</v>
      </c>
      <c r="B11">
        <v>149.04615256420141</v>
      </c>
      <c r="C11">
        <v>659</v>
      </c>
      <c r="F11">
        <v>659</v>
      </c>
    </row>
    <row r="12" spans="1:6" x14ac:dyDescent="0.25">
      <c r="A12">
        <v>-35.251038913204013</v>
      </c>
      <c r="B12">
        <v>149.04598565941149</v>
      </c>
      <c r="C12">
        <v>657</v>
      </c>
      <c r="F12">
        <v>657</v>
      </c>
    </row>
    <row r="13" spans="1:6" x14ac:dyDescent="0.25">
      <c r="A13">
        <v>-35.250148025727185</v>
      </c>
      <c r="B13">
        <v>149.04581875827353</v>
      </c>
      <c r="C13">
        <v>652</v>
      </c>
      <c r="F13">
        <v>652</v>
      </c>
    </row>
    <row r="14" spans="1:6" x14ac:dyDescent="0.25">
      <c r="A14">
        <v>-35.249257137888776</v>
      </c>
      <c r="B14">
        <v>149.04565186078719</v>
      </c>
      <c r="C14">
        <v>654</v>
      </c>
      <c r="F14">
        <v>654</v>
      </c>
    </row>
    <row r="15" spans="1:6" x14ac:dyDescent="0.25">
      <c r="A15">
        <v>-35.248366249688786</v>
      </c>
      <c r="B15">
        <v>149.04548496695236</v>
      </c>
      <c r="C15">
        <v>649</v>
      </c>
      <c r="F15">
        <v>649</v>
      </c>
    </row>
    <row r="16" spans="1:6" x14ac:dyDescent="0.25">
      <c r="A16">
        <v>-35.247475361127243</v>
      </c>
      <c r="B16">
        <v>149.04531807676881</v>
      </c>
      <c r="C16">
        <v>647</v>
      </c>
      <c r="F16">
        <v>647</v>
      </c>
    </row>
    <row r="17" spans="1:6" x14ac:dyDescent="0.25">
      <c r="A17">
        <v>-35.246584472204148</v>
      </c>
      <c r="B17">
        <v>149.04515119023637</v>
      </c>
      <c r="C17">
        <v>643</v>
      </c>
      <c r="F17">
        <v>643</v>
      </c>
    </row>
    <row r="18" spans="1:6" x14ac:dyDescent="0.25">
      <c r="A18">
        <v>-35.245693582919529</v>
      </c>
      <c r="B18">
        <v>149.04498430735481</v>
      </c>
      <c r="C18">
        <v>639</v>
      </c>
      <c r="F18">
        <v>639</v>
      </c>
    </row>
    <row r="19" spans="1:6" x14ac:dyDescent="0.25">
      <c r="A19">
        <v>-35.244802693273385</v>
      </c>
      <c r="B19">
        <v>149.04481742812391</v>
      </c>
      <c r="C19">
        <v>633</v>
      </c>
      <c r="F19">
        <v>633</v>
      </c>
    </row>
    <row r="20" spans="1:6" x14ac:dyDescent="0.25">
      <c r="A20">
        <v>-35.243911803265746</v>
      </c>
      <c r="B20">
        <v>149.04465055254354</v>
      </c>
      <c r="C20">
        <v>625</v>
      </c>
      <c r="F20">
        <v>625</v>
      </c>
    </row>
    <row r="21" spans="1:6" x14ac:dyDescent="0.25">
      <c r="A21">
        <v>-35.243020912896611</v>
      </c>
      <c r="B21">
        <v>149.04448368061344</v>
      </c>
      <c r="C21">
        <v>623</v>
      </c>
      <c r="F21">
        <v>623</v>
      </c>
    </row>
    <row r="22" spans="1:6" x14ac:dyDescent="0.25">
      <c r="A22">
        <v>-35.242130022166009</v>
      </c>
      <c r="B22">
        <v>149.04431681233348</v>
      </c>
      <c r="C22">
        <v>619</v>
      </c>
      <c r="F22">
        <v>619</v>
      </c>
    </row>
    <row r="23" spans="1:6" x14ac:dyDescent="0.25">
      <c r="A23">
        <v>-35.241239131073939</v>
      </c>
      <c r="B23">
        <v>149.04414994770332</v>
      </c>
      <c r="C23">
        <v>618</v>
      </c>
      <c r="F23">
        <v>618</v>
      </c>
    </row>
    <row r="24" spans="1:6" x14ac:dyDescent="0.25">
      <c r="A24">
        <v>-35.240348239620403</v>
      </c>
      <c r="B24">
        <v>149.0439830867229</v>
      </c>
      <c r="C24">
        <v>620</v>
      </c>
      <c r="F24">
        <v>620</v>
      </c>
    </row>
    <row r="25" spans="1:6" x14ac:dyDescent="0.25">
      <c r="A25">
        <v>-35.239457347805455</v>
      </c>
      <c r="B25">
        <v>149.04381622939195</v>
      </c>
      <c r="C25">
        <v>616</v>
      </c>
      <c r="F25">
        <v>616</v>
      </c>
    </row>
    <row r="26" spans="1:6" x14ac:dyDescent="0.25">
      <c r="A26">
        <v>-35.238566455629098</v>
      </c>
      <c r="B26">
        <v>149.04364937571029</v>
      </c>
      <c r="C26">
        <v>614</v>
      </c>
      <c r="F26">
        <v>614</v>
      </c>
    </row>
    <row r="27" spans="1:6" x14ac:dyDescent="0.25">
      <c r="A27">
        <v>-35.237675563091329</v>
      </c>
      <c r="B27">
        <v>149.04348252567775</v>
      </c>
      <c r="C27">
        <v>612</v>
      </c>
      <c r="F27">
        <v>612</v>
      </c>
    </row>
    <row r="28" spans="1:6" x14ac:dyDescent="0.25">
      <c r="A28">
        <v>-35.236784670192179</v>
      </c>
      <c r="B28">
        <v>149.0433156792941</v>
      </c>
      <c r="C28">
        <v>611</v>
      </c>
      <c r="F28">
        <v>611</v>
      </c>
    </row>
    <row r="29" spans="1:6" x14ac:dyDescent="0.25">
      <c r="A29">
        <v>-35.235893776931647</v>
      </c>
      <c r="B29">
        <v>149.04314883655911</v>
      </c>
      <c r="C29">
        <v>606</v>
      </c>
      <c r="F29">
        <v>606</v>
      </c>
    </row>
    <row r="30" spans="1:6" x14ac:dyDescent="0.25">
      <c r="A30">
        <v>-35.235002883309761</v>
      </c>
      <c r="B30">
        <v>149.04298199747268</v>
      </c>
      <c r="C30">
        <v>603</v>
      </c>
      <c r="F30">
        <v>603</v>
      </c>
    </row>
    <row r="31" spans="1:6" x14ac:dyDescent="0.25">
      <c r="A31">
        <v>-35.234111989326522</v>
      </c>
      <c r="B31">
        <v>149.04281516203451</v>
      </c>
      <c r="C31">
        <v>599</v>
      </c>
      <c r="F31">
        <v>599</v>
      </c>
    </row>
    <row r="32" spans="1:6" x14ac:dyDescent="0.25">
      <c r="A32">
        <v>-35.233221094981928</v>
      </c>
      <c r="B32">
        <v>149.04264833024445</v>
      </c>
      <c r="C32">
        <v>597</v>
      </c>
      <c r="F32">
        <v>597</v>
      </c>
    </row>
    <row r="33" spans="1:6" x14ac:dyDescent="0.25">
      <c r="A33">
        <v>-35.23233020027601</v>
      </c>
      <c r="B33">
        <v>149.04248150210231</v>
      </c>
      <c r="C33">
        <v>594</v>
      </c>
      <c r="F33">
        <v>594</v>
      </c>
    </row>
    <row r="34" spans="1:6" x14ac:dyDescent="0.25">
      <c r="A34">
        <v>-35.231439305208795</v>
      </c>
      <c r="B34">
        <v>149.04231467760786</v>
      </c>
      <c r="C34">
        <v>588</v>
      </c>
      <c r="F34">
        <v>588</v>
      </c>
    </row>
    <row r="35" spans="1:6" x14ac:dyDescent="0.25">
      <c r="A35">
        <v>-35.230548409780283</v>
      </c>
      <c r="B35">
        <v>149.04214785676095</v>
      </c>
      <c r="C35">
        <v>584</v>
      </c>
      <c r="F35">
        <v>584</v>
      </c>
    </row>
    <row r="36" spans="1:6" x14ac:dyDescent="0.25">
      <c r="A36">
        <v>-35.229657513990503</v>
      </c>
      <c r="B36">
        <v>149.04198103956134</v>
      </c>
      <c r="C36">
        <v>580</v>
      </c>
      <c r="F36">
        <v>580</v>
      </c>
    </row>
    <row r="37" spans="1:6" x14ac:dyDescent="0.25">
      <c r="A37">
        <v>-35.228766617839455</v>
      </c>
      <c r="B37">
        <v>149.0418142260088</v>
      </c>
      <c r="C37">
        <v>578</v>
      </c>
      <c r="F37">
        <v>578</v>
      </c>
    </row>
    <row r="38" spans="1:6" x14ac:dyDescent="0.25">
      <c r="A38">
        <v>-35.227875721327138</v>
      </c>
      <c r="B38">
        <v>149.04164741610316</v>
      </c>
      <c r="C38">
        <v>579</v>
      </c>
      <c r="F38">
        <v>579</v>
      </c>
    </row>
    <row r="39" spans="1:6" x14ac:dyDescent="0.25">
      <c r="A39">
        <v>-35.226984824453609</v>
      </c>
      <c r="B39">
        <v>149.04148060984426</v>
      </c>
      <c r="C39">
        <v>576</v>
      </c>
      <c r="F39">
        <v>576</v>
      </c>
    </row>
    <row r="40" spans="1:6" x14ac:dyDescent="0.25">
      <c r="A40">
        <v>-35.226093927218841</v>
      </c>
      <c r="B40">
        <v>149.04131380723186</v>
      </c>
      <c r="C40">
        <v>576</v>
      </c>
      <c r="F40">
        <v>576</v>
      </c>
    </row>
    <row r="41" spans="1:6" x14ac:dyDescent="0.25">
      <c r="A41">
        <v>-35.225203029622861</v>
      </c>
      <c r="B41">
        <v>149.04114700826574</v>
      </c>
      <c r="C41">
        <v>576</v>
      </c>
      <c r="F41">
        <v>576</v>
      </c>
    </row>
    <row r="42" spans="1:6" x14ac:dyDescent="0.25">
      <c r="A42">
        <v>-35.224312131665698</v>
      </c>
      <c r="B42">
        <v>149.04098021294578</v>
      </c>
      <c r="C42">
        <v>575</v>
      </c>
      <c r="F42">
        <v>575</v>
      </c>
    </row>
    <row r="43" spans="1:6" x14ac:dyDescent="0.25">
      <c r="A43">
        <v>-35.223421233347352</v>
      </c>
      <c r="B43">
        <v>149.04081342127171</v>
      </c>
      <c r="C43">
        <v>573</v>
      </c>
      <c r="F43">
        <v>573</v>
      </c>
    </row>
    <row r="44" spans="1:6" x14ac:dyDescent="0.25">
      <c r="A44">
        <v>-35.222530334667852</v>
      </c>
      <c r="B44">
        <v>149.04064663324334</v>
      </c>
      <c r="C44">
        <v>576</v>
      </c>
      <c r="F44">
        <v>576</v>
      </c>
    </row>
    <row r="45" spans="1:6" x14ac:dyDescent="0.25">
      <c r="A45">
        <v>-35.221639435627196</v>
      </c>
      <c r="B45">
        <v>149.04047984886051</v>
      </c>
      <c r="C45">
        <v>575</v>
      </c>
      <c r="F45">
        <v>575</v>
      </c>
    </row>
    <row r="46" spans="1:6" x14ac:dyDescent="0.25">
      <c r="A46">
        <v>-35.220748536225386</v>
      </c>
      <c r="B46">
        <v>149.04031306812294</v>
      </c>
      <c r="C46">
        <v>573</v>
      </c>
      <c r="F46">
        <v>573</v>
      </c>
    </row>
    <row r="47" spans="1:6" x14ac:dyDescent="0.25">
      <c r="A47">
        <v>-35.21985763646245</v>
      </c>
      <c r="B47">
        <v>149.04014629103051</v>
      </c>
      <c r="C47">
        <v>571</v>
      </c>
      <c r="F47">
        <v>571</v>
      </c>
    </row>
    <row r="48" spans="1:6" x14ac:dyDescent="0.25">
      <c r="A48">
        <v>-35.218966736338416</v>
      </c>
      <c r="B48">
        <v>149.03997951758299</v>
      </c>
      <c r="C48">
        <v>568</v>
      </c>
      <c r="F48">
        <v>568</v>
      </c>
    </row>
    <row r="49" spans="1:6" x14ac:dyDescent="0.25">
      <c r="A49">
        <v>-35.218075835853284</v>
      </c>
      <c r="B49">
        <v>149.03981274778016</v>
      </c>
      <c r="C49">
        <v>569</v>
      </c>
      <c r="F49">
        <v>569</v>
      </c>
    </row>
    <row r="50" spans="1:6" x14ac:dyDescent="0.25">
      <c r="A50">
        <v>-35.217184935007054</v>
      </c>
      <c r="B50">
        <v>149.0396459816219</v>
      </c>
      <c r="C50">
        <v>569</v>
      </c>
      <c r="F50">
        <v>569</v>
      </c>
    </row>
    <row r="51" spans="1:6" x14ac:dyDescent="0.25">
      <c r="A51">
        <v>-35.216294033799755</v>
      </c>
      <c r="B51">
        <v>149.03947921910793</v>
      </c>
      <c r="C51">
        <v>568</v>
      </c>
      <c r="F51">
        <v>568</v>
      </c>
    </row>
    <row r="52" spans="1:6" x14ac:dyDescent="0.25">
      <c r="A52">
        <v>-35.215403132231415</v>
      </c>
      <c r="B52">
        <v>149.03931246023808</v>
      </c>
      <c r="C52">
        <v>564</v>
      </c>
      <c r="F52">
        <v>564</v>
      </c>
    </row>
    <row r="53" spans="1:6" x14ac:dyDescent="0.25">
      <c r="A53">
        <v>-35.214512230302034</v>
      </c>
      <c r="B53">
        <v>149.03914570501217</v>
      </c>
      <c r="C53">
        <v>564</v>
      </c>
      <c r="F53">
        <v>564</v>
      </c>
    </row>
    <row r="54" spans="1:6" x14ac:dyDescent="0.25">
      <c r="A54">
        <v>-35.213621328011612</v>
      </c>
      <c r="B54">
        <v>149.03897895342999</v>
      </c>
      <c r="C54">
        <v>563</v>
      </c>
      <c r="F54">
        <v>563</v>
      </c>
    </row>
    <row r="55" spans="1:6" x14ac:dyDescent="0.25">
      <c r="A55">
        <v>-35.212730425360178</v>
      </c>
      <c r="B55">
        <v>149.03881220549135</v>
      </c>
      <c r="C55">
        <v>565</v>
      </c>
      <c r="F55">
        <v>565</v>
      </c>
    </row>
    <row r="56" spans="1:6" x14ac:dyDescent="0.25">
      <c r="A56">
        <v>-35.211839522347731</v>
      </c>
      <c r="B56">
        <v>149.03864546119598</v>
      </c>
      <c r="C56">
        <v>567</v>
      </c>
      <c r="F56">
        <v>567</v>
      </c>
    </row>
    <row r="57" spans="1:6" x14ac:dyDescent="0.25">
      <c r="A57">
        <v>-35.2109486189743</v>
      </c>
      <c r="B57">
        <v>149.03847872054376</v>
      </c>
      <c r="C57">
        <v>564</v>
      </c>
      <c r="F57">
        <v>564</v>
      </c>
    </row>
    <row r="58" spans="1:6" x14ac:dyDescent="0.25">
      <c r="A58">
        <v>-35.210057715239884</v>
      </c>
      <c r="B58">
        <v>149.03831198353453</v>
      </c>
      <c r="C58">
        <v>568</v>
      </c>
      <c r="F58">
        <v>568</v>
      </c>
    </row>
    <row r="59" spans="1:6" x14ac:dyDescent="0.25">
      <c r="A59">
        <v>-35.209166811144541</v>
      </c>
      <c r="B59">
        <v>149.03814525016799</v>
      </c>
      <c r="C59">
        <v>566</v>
      </c>
      <c r="F59">
        <v>566</v>
      </c>
    </row>
    <row r="60" spans="1:6" x14ac:dyDescent="0.25">
      <c r="A60">
        <v>-35.208275906688243</v>
      </c>
      <c r="B60">
        <v>149.03797852044397</v>
      </c>
      <c r="C60">
        <v>576</v>
      </c>
      <c r="F60">
        <v>576</v>
      </c>
    </row>
    <row r="61" spans="1:6" x14ac:dyDescent="0.25">
      <c r="A61">
        <v>-35.207385001871017</v>
      </c>
      <c r="B61">
        <v>149.03781179436226</v>
      </c>
      <c r="C61">
        <v>583</v>
      </c>
      <c r="F61">
        <v>583</v>
      </c>
    </row>
    <row r="62" spans="1:6" x14ac:dyDescent="0.25">
      <c r="A62">
        <v>-35.206494096692865</v>
      </c>
      <c r="B62">
        <v>149.03764507192273</v>
      </c>
      <c r="C62">
        <v>583</v>
      </c>
      <c r="F62">
        <v>583</v>
      </c>
    </row>
    <row r="63" spans="1:6" x14ac:dyDescent="0.25">
      <c r="A63">
        <v>-35.205603191153813</v>
      </c>
      <c r="B63">
        <v>149.03747835312515</v>
      </c>
      <c r="C63">
        <v>579</v>
      </c>
      <c r="F63">
        <v>579</v>
      </c>
    </row>
    <row r="64" spans="1:6" x14ac:dyDescent="0.25">
      <c r="A64">
        <v>-35.204712285253862</v>
      </c>
      <c r="B64">
        <v>149.03731163796931</v>
      </c>
      <c r="C64">
        <v>578</v>
      </c>
      <c r="F64">
        <v>578</v>
      </c>
    </row>
    <row r="65" spans="1:6" x14ac:dyDescent="0.25">
      <c r="A65">
        <v>-35.203821378993041</v>
      </c>
      <c r="B65">
        <v>149.03714492645497</v>
      </c>
      <c r="C65">
        <v>580</v>
      </c>
      <c r="F65">
        <v>580</v>
      </c>
    </row>
    <row r="66" spans="1:6" x14ac:dyDescent="0.25">
      <c r="A66">
        <v>-35.202930472371349</v>
      </c>
      <c r="B66">
        <v>149.03697821858196</v>
      </c>
      <c r="C66">
        <v>578</v>
      </c>
      <c r="F66">
        <v>578</v>
      </c>
    </row>
    <row r="67" spans="1:6" x14ac:dyDescent="0.25">
      <c r="A67">
        <v>-35.202039565388816</v>
      </c>
      <c r="B67">
        <v>149.03681151435012</v>
      </c>
      <c r="C67">
        <v>578</v>
      </c>
      <c r="F67">
        <v>578</v>
      </c>
    </row>
    <row r="68" spans="1:6" x14ac:dyDescent="0.25">
      <c r="A68">
        <v>-35.20114865804544</v>
      </c>
      <c r="B68">
        <v>149.03664481375921</v>
      </c>
      <c r="C68">
        <v>584</v>
      </c>
      <c r="F68">
        <v>584</v>
      </c>
    </row>
    <row r="69" spans="1:6" x14ac:dyDescent="0.25">
      <c r="A69">
        <v>-35.200257750341251</v>
      </c>
      <c r="B69">
        <v>149.03647811680906</v>
      </c>
      <c r="C69">
        <v>587</v>
      </c>
      <c r="F69">
        <v>587</v>
      </c>
    </row>
    <row r="70" spans="1:6" x14ac:dyDescent="0.25">
      <c r="A70">
        <v>-35.199366842276277</v>
      </c>
      <c r="B70">
        <v>149.03631142349946</v>
      </c>
      <c r="C70">
        <v>591</v>
      </c>
      <c r="F70">
        <v>591</v>
      </c>
    </row>
    <row r="71" spans="1:6" x14ac:dyDescent="0.25">
      <c r="A71">
        <v>-35.198475933850489</v>
      </c>
      <c r="B71">
        <v>149.03614473383021</v>
      </c>
      <c r="C71">
        <v>594</v>
      </c>
      <c r="F71">
        <v>594</v>
      </c>
    </row>
    <row r="72" spans="1:6" x14ac:dyDescent="0.25">
      <c r="A72">
        <v>-35.197585025063916</v>
      </c>
      <c r="B72">
        <v>149.03597804780111</v>
      </c>
      <c r="C72">
        <v>594</v>
      </c>
      <c r="F72">
        <v>594</v>
      </c>
    </row>
    <row r="73" spans="1:6" x14ac:dyDescent="0.25">
      <c r="A73">
        <v>-35.196694115916586</v>
      </c>
      <c r="B73">
        <v>149.03581136541197</v>
      </c>
      <c r="C73">
        <v>597</v>
      </c>
      <c r="F73">
        <v>597</v>
      </c>
    </row>
    <row r="74" spans="1:6" x14ac:dyDescent="0.25">
      <c r="A74">
        <v>-35.195803206408527</v>
      </c>
      <c r="B74">
        <v>149.03564468666252</v>
      </c>
      <c r="C74">
        <v>596</v>
      </c>
      <c r="F74">
        <v>596</v>
      </c>
    </row>
    <row r="75" spans="1:6" x14ac:dyDescent="0.25">
      <c r="A75">
        <v>-35.194912296539712</v>
      </c>
      <c r="B75">
        <v>149.03547801155264</v>
      </c>
      <c r="C75">
        <v>596</v>
      </c>
      <c r="F75">
        <v>596</v>
      </c>
    </row>
    <row r="76" spans="1:6" x14ac:dyDescent="0.25">
      <c r="A76">
        <v>-35.194021386310169</v>
      </c>
      <c r="B76">
        <v>149.0353113400821</v>
      </c>
      <c r="C76">
        <v>595</v>
      </c>
      <c r="F76">
        <v>595</v>
      </c>
    </row>
    <row r="77" spans="1:6" x14ac:dyDescent="0.25">
      <c r="A77">
        <v>-35.193130475719926</v>
      </c>
      <c r="B77">
        <v>149.03514467225079</v>
      </c>
      <c r="C77">
        <v>600</v>
      </c>
      <c r="F77">
        <v>600</v>
      </c>
    </row>
    <row r="78" spans="1:6" x14ac:dyDescent="0.25">
      <c r="A78">
        <v>-35.192239564768983</v>
      </c>
      <c r="B78">
        <v>149.03497800805837</v>
      </c>
      <c r="C78">
        <v>598</v>
      </c>
      <c r="F78">
        <v>598</v>
      </c>
    </row>
    <row r="79" spans="1:6" x14ac:dyDescent="0.25">
      <c r="A79">
        <v>-35.191348653457368</v>
      </c>
      <c r="B79">
        <v>149.03481134750473</v>
      </c>
      <c r="C79">
        <v>593</v>
      </c>
      <c r="F79">
        <v>593</v>
      </c>
    </row>
    <row r="80" spans="1:6" x14ac:dyDescent="0.25">
      <c r="A80">
        <v>-35.190457741785082</v>
      </c>
      <c r="B80">
        <v>149.03464469058963</v>
      </c>
      <c r="C80">
        <v>593</v>
      </c>
      <c r="F80">
        <v>593</v>
      </c>
    </row>
    <row r="81" spans="1:6" x14ac:dyDescent="0.25">
      <c r="A81">
        <v>-35.189566829752152</v>
      </c>
      <c r="B81">
        <v>149.03447803731291</v>
      </c>
      <c r="C81">
        <v>592</v>
      </c>
      <c r="F81">
        <v>592</v>
      </c>
    </row>
    <row r="82" spans="1:6" x14ac:dyDescent="0.25">
      <c r="A82">
        <v>-35.18867591735858</v>
      </c>
      <c r="B82">
        <v>149.03431138767439</v>
      </c>
      <c r="C82">
        <v>591</v>
      </c>
      <c r="F82">
        <v>591</v>
      </c>
    </row>
    <row r="83" spans="1:6" x14ac:dyDescent="0.25">
      <c r="A83">
        <v>-35.187785004604365</v>
      </c>
      <c r="B83">
        <v>149.0341447416738</v>
      </c>
      <c r="C83">
        <v>591</v>
      </c>
      <c r="F83">
        <v>591</v>
      </c>
    </row>
    <row r="84" spans="1:6" x14ac:dyDescent="0.25">
      <c r="A84">
        <v>-35.186894091489563</v>
      </c>
      <c r="B84">
        <v>149.03397809931096</v>
      </c>
      <c r="C84">
        <v>588</v>
      </c>
      <c r="F84">
        <v>588</v>
      </c>
    </row>
    <row r="85" spans="1:6" x14ac:dyDescent="0.25">
      <c r="A85">
        <v>-35.186003178014175</v>
      </c>
      <c r="B85">
        <v>149.03381146058575</v>
      </c>
      <c r="C85">
        <v>583</v>
      </c>
      <c r="F85">
        <v>583</v>
      </c>
    </row>
    <row r="86" spans="1:6" x14ac:dyDescent="0.25">
      <c r="A86">
        <v>-35.185112264178201</v>
      </c>
      <c r="B86">
        <v>149.03364482549784</v>
      </c>
      <c r="C86">
        <v>581</v>
      </c>
      <c r="F86">
        <v>581</v>
      </c>
    </row>
    <row r="87" spans="1:6" x14ac:dyDescent="0.25">
      <c r="A87">
        <v>-35.184221349981641</v>
      </c>
      <c r="B87">
        <v>149.03347819404712</v>
      </c>
      <c r="C87">
        <v>577</v>
      </c>
      <c r="F87">
        <v>577</v>
      </c>
    </row>
    <row r="88" spans="1:6" x14ac:dyDescent="0.25">
      <c r="A88">
        <v>-35.183330435424523</v>
      </c>
      <c r="B88">
        <v>149.03331156623335</v>
      </c>
      <c r="C88">
        <v>578</v>
      </c>
      <c r="F88">
        <v>578</v>
      </c>
    </row>
    <row r="89" spans="1:6" x14ac:dyDescent="0.25">
      <c r="A89">
        <v>-35.182439520506875</v>
      </c>
      <c r="B89">
        <v>149.03314494205642</v>
      </c>
      <c r="C89">
        <v>578</v>
      </c>
      <c r="F89">
        <v>578</v>
      </c>
    </row>
    <row r="90" spans="1:6" x14ac:dyDescent="0.25">
      <c r="A90">
        <v>-35.18154860522867</v>
      </c>
      <c r="B90">
        <v>149.03297832151605</v>
      </c>
      <c r="C90">
        <v>577</v>
      </c>
      <c r="F90">
        <v>577</v>
      </c>
    </row>
    <row r="91" spans="1:6" x14ac:dyDescent="0.25">
      <c r="A91">
        <v>-35.180657689589964</v>
      </c>
      <c r="B91">
        <v>149.03281170461207</v>
      </c>
      <c r="C91">
        <v>572</v>
      </c>
      <c r="F91">
        <v>572</v>
      </c>
    </row>
    <row r="92" spans="1:6" x14ac:dyDescent="0.25">
      <c r="A92">
        <v>-35.179766773590757</v>
      </c>
      <c r="B92">
        <v>149.03264509134425</v>
      </c>
      <c r="C92">
        <v>570</v>
      </c>
      <c r="F92">
        <v>570</v>
      </c>
    </row>
    <row r="93" spans="1:6" x14ac:dyDescent="0.25">
      <c r="A93">
        <v>-35.178875857231077</v>
      </c>
      <c r="B93">
        <v>149.03247848171236</v>
      </c>
      <c r="C93">
        <v>571</v>
      </c>
      <c r="F93">
        <v>571</v>
      </c>
    </row>
    <row r="94" spans="1:6" x14ac:dyDescent="0.25">
      <c r="A94">
        <v>-35.177984940510925</v>
      </c>
      <c r="B94">
        <v>149.03231187571629</v>
      </c>
      <c r="C94">
        <v>569</v>
      </c>
      <c r="F94">
        <v>569</v>
      </c>
    </row>
    <row r="95" spans="1:6" x14ac:dyDescent="0.25">
      <c r="A95">
        <v>-35.1770940234303</v>
      </c>
      <c r="B95">
        <v>149.03214527335581</v>
      </c>
      <c r="C95">
        <v>572</v>
      </c>
      <c r="F95">
        <v>572</v>
      </c>
    </row>
    <row r="96" spans="1:6" x14ac:dyDescent="0.25">
      <c r="A96">
        <v>-35.176203105989231</v>
      </c>
      <c r="B96">
        <v>149.03197867463075</v>
      </c>
      <c r="C96">
        <v>575</v>
      </c>
      <c r="F96">
        <v>575</v>
      </c>
    </row>
    <row r="97" spans="1:6" x14ac:dyDescent="0.25">
      <c r="A97">
        <v>-35.175312188187746</v>
      </c>
      <c r="B97">
        <v>149.03181207954083</v>
      </c>
      <c r="C97">
        <v>577</v>
      </c>
      <c r="F97">
        <v>577</v>
      </c>
    </row>
    <row r="98" spans="1:6" x14ac:dyDescent="0.25">
      <c r="A98">
        <v>-35.174421270025846</v>
      </c>
      <c r="B98">
        <v>149.03164548808593</v>
      </c>
      <c r="C98">
        <v>583</v>
      </c>
      <c r="F98">
        <v>583</v>
      </c>
    </row>
    <row r="99" spans="1:6" x14ac:dyDescent="0.25">
      <c r="A99">
        <v>-35.17353035150353</v>
      </c>
      <c r="B99">
        <v>149.03147890026582</v>
      </c>
      <c r="C99">
        <v>581</v>
      </c>
      <c r="F99">
        <v>581</v>
      </c>
    </row>
    <row r="100" spans="1:6" x14ac:dyDescent="0.25">
      <c r="A100">
        <v>-35.172639432620826</v>
      </c>
      <c r="B100">
        <v>149.03131231608029</v>
      </c>
      <c r="C100">
        <v>577</v>
      </c>
      <c r="F100">
        <v>577</v>
      </c>
    </row>
    <row r="101" spans="1:6" x14ac:dyDescent="0.25">
      <c r="A101">
        <v>-35.171748513377736</v>
      </c>
      <c r="B101">
        <v>149.03114573552915</v>
      </c>
      <c r="C101">
        <v>570</v>
      </c>
      <c r="F101">
        <v>570</v>
      </c>
    </row>
    <row r="102" spans="1:6" x14ac:dyDescent="0.25">
      <c r="A102">
        <v>-35.170857593774315</v>
      </c>
      <c r="B102">
        <v>149.03097915861224</v>
      </c>
      <c r="C102">
        <v>570</v>
      </c>
      <c r="F102">
        <v>570</v>
      </c>
    </row>
    <row r="103" spans="1:6" x14ac:dyDescent="0.25">
      <c r="A103">
        <v>-35.169966673810535</v>
      </c>
      <c r="B103">
        <v>149.03081258532927</v>
      </c>
      <c r="C103">
        <v>569</v>
      </c>
      <c r="F103">
        <v>569</v>
      </c>
    </row>
    <row r="104" spans="1:6" x14ac:dyDescent="0.25">
      <c r="A104">
        <v>-35.169075753486396</v>
      </c>
      <c r="B104">
        <v>149.03064601568019</v>
      </c>
      <c r="C104">
        <v>574</v>
      </c>
      <c r="F104">
        <v>574</v>
      </c>
    </row>
    <row r="105" spans="1:6" x14ac:dyDescent="0.25">
      <c r="A105">
        <v>-35.168184832801956</v>
      </c>
      <c r="B105">
        <v>149.03047944966465</v>
      </c>
      <c r="C105">
        <v>568</v>
      </c>
      <c r="F105">
        <v>568</v>
      </c>
    </row>
    <row r="106" spans="1:6" x14ac:dyDescent="0.25">
      <c r="A106">
        <v>-35.167293911757213</v>
      </c>
      <c r="B106">
        <v>149.03031288728255</v>
      </c>
      <c r="C106">
        <v>568</v>
      </c>
      <c r="F106">
        <v>568</v>
      </c>
    </row>
    <row r="107" spans="1:6" x14ac:dyDescent="0.25">
      <c r="A107">
        <v>-35.166402990352168</v>
      </c>
      <c r="B107">
        <v>149.03014632853365</v>
      </c>
      <c r="C107">
        <v>570</v>
      </c>
      <c r="F107">
        <v>570</v>
      </c>
    </row>
    <row r="108" spans="1:6" x14ac:dyDescent="0.25">
      <c r="A108">
        <v>-35.16551206858685</v>
      </c>
      <c r="B108">
        <v>149.02997977341772</v>
      </c>
      <c r="C108">
        <v>571</v>
      </c>
      <c r="F108">
        <v>571</v>
      </c>
    </row>
    <row r="109" spans="1:6" x14ac:dyDescent="0.25">
      <c r="A109">
        <v>-35.164621146461286</v>
      </c>
      <c r="B109">
        <v>149.02981322193466</v>
      </c>
      <c r="C109">
        <v>576</v>
      </c>
      <c r="F109">
        <v>576</v>
      </c>
    </row>
    <row r="110" spans="1:6" x14ac:dyDescent="0.25">
      <c r="A110">
        <v>-35.163730223975449</v>
      </c>
      <c r="B110">
        <v>149.02964667408418</v>
      </c>
      <c r="C110">
        <v>581</v>
      </c>
      <c r="F110">
        <v>581</v>
      </c>
    </row>
    <row r="111" spans="1:6" x14ac:dyDescent="0.25">
      <c r="A111">
        <v>-35.162839301129395</v>
      </c>
      <c r="B111">
        <v>149.0294801298661</v>
      </c>
      <c r="C111">
        <v>586</v>
      </c>
      <c r="F111">
        <v>586</v>
      </c>
    </row>
    <row r="112" spans="1:6" x14ac:dyDescent="0.25">
      <c r="A112">
        <v>-35.161948377923096</v>
      </c>
      <c r="B112">
        <v>149.02931358928026</v>
      </c>
      <c r="C112">
        <v>586</v>
      </c>
      <c r="F112">
        <v>586</v>
      </c>
    </row>
    <row r="113" spans="1:6" x14ac:dyDescent="0.25">
      <c r="A113">
        <v>-35.16105745435658</v>
      </c>
      <c r="B113">
        <v>149.02914705232644</v>
      </c>
      <c r="C113">
        <v>586</v>
      </c>
      <c r="F113">
        <v>586</v>
      </c>
    </row>
    <row r="114" spans="1:6" x14ac:dyDescent="0.25">
      <c r="A114">
        <v>-35.160166530429876</v>
      </c>
      <c r="B114">
        <v>149.02898051900445</v>
      </c>
      <c r="C114">
        <v>590</v>
      </c>
      <c r="F114">
        <v>590</v>
      </c>
    </row>
    <row r="115" spans="1:6" x14ac:dyDescent="0.25">
      <c r="A115">
        <v>-35.159275606143012</v>
      </c>
      <c r="B115">
        <v>149.02881398931402</v>
      </c>
      <c r="C115">
        <v>592</v>
      </c>
      <c r="F115">
        <v>592</v>
      </c>
    </row>
    <row r="116" spans="1:6" x14ac:dyDescent="0.25">
      <c r="A116">
        <v>-35.158384681495988</v>
      </c>
      <c r="B116">
        <v>149.02864746325508</v>
      </c>
      <c r="C116">
        <v>593</v>
      </c>
      <c r="F116">
        <v>593</v>
      </c>
    </row>
    <row r="117" spans="1:6" x14ac:dyDescent="0.25">
      <c r="A117">
        <v>-35.157493756488805</v>
      </c>
      <c r="B117">
        <v>149.02848094082731</v>
      </c>
      <c r="C117">
        <v>593</v>
      </c>
      <c r="F117">
        <v>593</v>
      </c>
    </row>
    <row r="118" spans="1:6" x14ac:dyDescent="0.25">
      <c r="A118">
        <v>-35.156602831121461</v>
      </c>
      <c r="B118">
        <v>149.02831442203058</v>
      </c>
      <c r="C118">
        <v>595</v>
      </c>
      <c r="F118">
        <v>595</v>
      </c>
    </row>
    <row r="119" spans="1:6" x14ac:dyDescent="0.25">
      <c r="A119">
        <v>-35.155711905394014</v>
      </c>
      <c r="B119">
        <v>149.02814790686466</v>
      </c>
      <c r="C119">
        <v>596</v>
      </c>
      <c r="F119">
        <v>596</v>
      </c>
    </row>
    <row r="120" spans="1:6" x14ac:dyDescent="0.25">
      <c r="A120">
        <v>-35.154820979306436</v>
      </c>
      <c r="B120">
        <v>149.02798139532945</v>
      </c>
      <c r="C120">
        <v>607</v>
      </c>
      <c r="F120">
        <v>607</v>
      </c>
    </row>
    <row r="121" spans="1:6" x14ac:dyDescent="0.25">
      <c r="A121">
        <v>-35.153930052858783</v>
      </c>
      <c r="B121">
        <v>149.02781488742465</v>
      </c>
      <c r="C121">
        <v>608</v>
      </c>
      <c r="F121">
        <v>608</v>
      </c>
    </row>
    <row r="122" spans="1:6" x14ac:dyDescent="0.25">
      <c r="A122">
        <v>-35.153039126051027</v>
      </c>
      <c r="B122">
        <v>149.02764838315011</v>
      </c>
      <c r="C122">
        <v>611</v>
      </c>
      <c r="F122">
        <v>611</v>
      </c>
    </row>
    <row r="123" spans="1:6" x14ac:dyDescent="0.25">
      <c r="A123">
        <v>-35.152148198883197</v>
      </c>
      <c r="B123">
        <v>149.02748188250553</v>
      </c>
      <c r="C123">
        <v>610</v>
      </c>
      <c r="F123">
        <v>610</v>
      </c>
    </row>
    <row r="124" spans="1:6" x14ac:dyDescent="0.25">
      <c r="A124">
        <v>-35.15125727135532</v>
      </c>
      <c r="B124">
        <v>149.02731538549085</v>
      </c>
      <c r="C124">
        <v>612</v>
      </c>
      <c r="F124">
        <v>612</v>
      </c>
    </row>
    <row r="125" spans="1:6" x14ac:dyDescent="0.25">
      <c r="A125">
        <v>-35.150366343467397</v>
      </c>
      <c r="B125">
        <v>149.02714889210574</v>
      </c>
      <c r="C125">
        <v>611</v>
      </c>
      <c r="F125">
        <v>611</v>
      </c>
    </row>
    <row r="126" spans="1:6" x14ac:dyDescent="0.25">
      <c r="A126">
        <v>-35.149475415219456</v>
      </c>
      <c r="B126">
        <v>149.02698240235014</v>
      </c>
      <c r="C126">
        <v>609</v>
      </c>
      <c r="F126">
        <v>609</v>
      </c>
    </row>
    <row r="127" spans="1:6" x14ac:dyDescent="0.25">
      <c r="A127">
        <v>-35.148584486611497</v>
      </c>
      <c r="B127">
        <v>149.02681591622377</v>
      </c>
      <c r="C127">
        <v>610</v>
      </c>
      <c r="F127">
        <v>610</v>
      </c>
    </row>
    <row r="128" spans="1:6" x14ac:dyDescent="0.25">
      <c r="A128">
        <v>-35.147693557643521</v>
      </c>
      <c r="B128">
        <v>149.02664943372645</v>
      </c>
      <c r="C128">
        <v>609</v>
      </c>
      <c r="F128">
        <v>609</v>
      </c>
    </row>
    <row r="129" spans="1:6" x14ac:dyDescent="0.25">
      <c r="A129">
        <v>-35.146802628315555</v>
      </c>
      <c r="B129">
        <v>149.02648295485801</v>
      </c>
      <c r="C129">
        <v>617</v>
      </c>
      <c r="F129">
        <v>617</v>
      </c>
    </row>
    <row r="130" spans="1:6" x14ac:dyDescent="0.25">
      <c r="A130">
        <v>-35.145911698627629</v>
      </c>
      <c r="B130">
        <v>149.02631647961817</v>
      </c>
      <c r="C130">
        <v>612</v>
      </c>
      <c r="F130">
        <v>612</v>
      </c>
    </row>
    <row r="131" spans="1:6" x14ac:dyDescent="0.25">
      <c r="A131">
        <v>-35.145020768579741</v>
      </c>
      <c r="B131">
        <v>149.02615000800682</v>
      </c>
      <c r="C131">
        <v>614</v>
      </c>
      <c r="F131">
        <v>614</v>
      </c>
    </row>
    <row r="132" spans="1:6" x14ac:dyDescent="0.25">
      <c r="A132">
        <v>-35.144129838171921</v>
      </c>
      <c r="B132">
        <v>149.02598354002373</v>
      </c>
      <c r="C132">
        <v>617</v>
      </c>
      <c r="F132">
        <v>617</v>
      </c>
    </row>
    <row r="133" spans="1:6" x14ac:dyDescent="0.25">
      <c r="A133">
        <v>-35.143238907404168</v>
      </c>
      <c r="B133">
        <v>149.02581707566867</v>
      </c>
      <c r="C133">
        <v>624</v>
      </c>
      <c r="F133">
        <v>624</v>
      </c>
    </row>
    <row r="134" spans="1:6" x14ac:dyDescent="0.25">
      <c r="A134">
        <v>-35.142347976276483</v>
      </c>
      <c r="B134">
        <v>149.02565061494147</v>
      </c>
      <c r="C134">
        <v>646</v>
      </c>
      <c r="F134">
        <v>646</v>
      </c>
    </row>
    <row r="135" spans="1:6" x14ac:dyDescent="0.25">
      <c r="A135">
        <v>-35.141457044788893</v>
      </c>
      <c r="B135">
        <v>149.0254841578419</v>
      </c>
      <c r="C135">
        <v>651</v>
      </c>
      <c r="F135">
        <v>651</v>
      </c>
    </row>
    <row r="136" spans="1:6" x14ac:dyDescent="0.25">
      <c r="A136">
        <v>-35.140566112941428</v>
      </c>
      <c r="B136">
        <v>149.02531770436985</v>
      </c>
      <c r="C136">
        <v>651</v>
      </c>
      <c r="F136">
        <v>651</v>
      </c>
    </row>
    <row r="137" spans="1:6" x14ac:dyDescent="0.25">
      <c r="A137">
        <v>-35.139675180734059</v>
      </c>
      <c r="B137">
        <v>149.0251512545251</v>
      </c>
      <c r="C137">
        <v>654</v>
      </c>
      <c r="F137">
        <v>654</v>
      </c>
    </row>
    <row r="138" spans="1:6" x14ac:dyDescent="0.25">
      <c r="A138">
        <v>-35.138784248166843</v>
      </c>
      <c r="B138">
        <v>149.02498480830741</v>
      </c>
      <c r="C138">
        <v>651</v>
      </c>
      <c r="F138">
        <v>651</v>
      </c>
    </row>
    <row r="139" spans="1:6" x14ac:dyDescent="0.25">
      <c r="A139">
        <v>-35.137893315239779</v>
      </c>
      <c r="B139">
        <v>149.02481836571656</v>
      </c>
      <c r="C139">
        <v>646</v>
      </c>
      <c r="F139">
        <v>646</v>
      </c>
    </row>
    <row r="140" spans="1:6" x14ac:dyDescent="0.25">
      <c r="A140">
        <v>-35.137002381952897</v>
      </c>
      <c r="B140">
        <v>149.02465192675237</v>
      </c>
      <c r="C140">
        <v>634</v>
      </c>
      <c r="F140">
        <v>634</v>
      </c>
    </row>
    <row r="141" spans="1:6" x14ac:dyDescent="0.25">
      <c r="A141">
        <v>-35.136111448306195</v>
      </c>
      <c r="B141">
        <v>149.02448549141468</v>
      </c>
      <c r="C141">
        <v>624</v>
      </c>
      <c r="F141">
        <v>624</v>
      </c>
    </row>
    <row r="142" spans="1:6" x14ac:dyDescent="0.25">
      <c r="A142">
        <v>-35.135220514299675</v>
      </c>
      <c r="B142">
        <v>149.02431905970326</v>
      </c>
      <c r="C142">
        <v>616</v>
      </c>
      <c r="F142">
        <v>616</v>
      </c>
    </row>
    <row r="143" spans="1:6" x14ac:dyDescent="0.25">
      <c r="A143">
        <v>-35.134329579933365</v>
      </c>
      <c r="B143">
        <v>149.02415263161794</v>
      </c>
      <c r="C143">
        <v>611</v>
      </c>
      <c r="F143">
        <v>611</v>
      </c>
    </row>
    <row r="144" spans="1:6" x14ac:dyDescent="0.25">
      <c r="A144">
        <v>-35.133438645207264</v>
      </c>
      <c r="B144">
        <v>149.02398620715849</v>
      </c>
      <c r="C144">
        <v>610</v>
      </c>
      <c r="F144">
        <v>610</v>
      </c>
    </row>
    <row r="145" spans="1:6" x14ac:dyDescent="0.25">
      <c r="A145">
        <v>-35.132547710121401</v>
      </c>
      <c r="B145">
        <v>149.02381978632468</v>
      </c>
      <c r="C145">
        <v>612</v>
      </c>
      <c r="F145">
        <v>612</v>
      </c>
    </row>
    <row r="146" spans="1:6" x14ac:dyDescent="0.25">
      <c r="A146">
        <v>-35.131656774675804</v>
      </c>
      <c r="B146">
        <v>149.0236533691164</v>
      </c>
      <c r="C146">
        <v>617</v>
      </c>
      <c r="F146">
        <v>617</v>
      </c>
    </row>
    <row r="147" spans="1:6" x14ac:dyDescent="0.25">
      <c r="A147">
        <v>-35.130765838870474</v>
      </c>
      <c r="B147">
        <v>149.02348695553343</v>
      </c>
      <c r="C147">
        <v>621</v>
      </c>
      <c r="F147">
        <v>621</v>
      </c>
    </row>
    <row r="148" spans="1:6" x14ac:dyDescent="0.25">
      <c r="A148">
        <v>-35.12987490270541</v>
      </c>
      <c r="B148">
        <v>149.02332054557553</v>
      </c>
      <c r="C148">
        <v>630</v>
      </c>
      <c r="F148">
        <v>630</v>
      </c>
    </row>
    <row r="149" spans="1:6" x14ac:dyDescent="0.25">
      <c r="A149">
        <v>-35.128983966180641</v>
      </c>
      <c r="B149">
        <v>149.02315413924254</v>
      </c>
      <c r="C149">
        <v>633</v>
      </c>
      <c r="F149">
        <v>633</v>
      </c>
    </row>
    <row r="150" spans="1:6" x14ac:dyDescent="0.25">
      <c r="A150">
        <v>-35.128093029296167</v>
      </c>
      <c r="B150">
        <v>149.02298773653422</v>
      </c>
      <c r="C150">
        <v>628</v>
      </c>
      <c r="F150">
        <v>628</v>
      </c>
    </row>
    <row r="151" spans="1:6" x14ac:dyDescent="0.25">
      <c r="A151">
        <v>-35.127202092052016</v>
      </c>
      <c r="B151">
        <v>149.02282133745041</v>
      </c>
      <c r="C151">
        <v>625</v>
      </c>
      <c r="F151">
        <v>625</v>
      </c>
    </row>
    <row r="152" spans="1:6" x14ac:dyDescent="0.25">
      <c r="A152">
        <v>-35.126311154448189</v>
      </c>
      <c r="B152">
        <v>149.02265494199094</v>
      </c>
      <c r="C152">
        <v>623</v>
      </c>
      <c r="F152">
        <v>623</v>
      </c>
    </row>
    <row r="153" spans="1:6" x14ac:dyDescent="0.25">
      <c r="A153">
        <v>-35.125420216484713</v>
      </c>
      <c r="B153">
        <v>149.02248855015557</v>
      </c>
      <c r="C153">
        <v>618</v>
      </c>
      <c r="F153">
        <v>618</v>
      </c>
    </row>
    <row r="154" spans="1:6" x14ac:dyDescent="0.25">
      <c r="A154">
        <v>-35.124529278161589</v>
      </c>
      <c r="B154">
        <v>149.02232216194409</v>
      </c>
      <c r="C154">
        <v>621</v>
      </c>
      <c r="F154">
        <v>621</v>
      </c>
    </row>
    <row r="155" spans="1:6" x14ac:dyDescent="0.25">
      <c r="A155">
        <v>-35.123638339478845</v>
      </c>
      <c r="B155">
        <v>149.02215577735632</v>
      </c>
      <c r="C155">
        <v>628</v>
      </c>
      <c r="F155">
        <v>628</v>
      </c>
    </row>
    <row r="156" spans="1:6" x14ac:dyDescent="0.25">
      <c r="A156">
        <v>-35.122747400436481</v>
      </c>
      <c r="B156">
        <v>149.02198939639209</v>
      </c>
      <c r="C156">
        <v>632</v>
      </c>
      <c r="F156">
        <v>632</v>
      </c>
    </row>
    <row r="157" spans="1:6" x14ac:dyDescent="0.25">
      <c r="A157">
        <v>-35.121856461034525</v>
      </c>
      <c r="B157">
        <v>149.02182301905117</v>
      </c>
      <c r="C157">
        <v>632</v>
      </c>
      <c r="F157">
        <v>632</v>
      </c>
    </row>
    <row r="158" spans="1:6" x14ac:dyDescent="0.25">
      <c r="A158">
        <v>-35.120965521272979</v>
      </c>
      <c r="B158">
        <v>149.02165664533334</v>
      </c>
      <c r="C158">
        <v>632</v>
      </c>
      <c r="F158">
        <v>632</v>
      </c>
    </row>
    <row r="159" spans="1:6" x14ac:dyDescent="0.25">
      <c r="A159">
        <v>-35.120074581151869</v>
      </c>
      <c r="B159">
        <v>149.02149027523842</v>
      </c>
      <c r="C159">
        <v>641</v>
      </c>
      <c r="F159">
        <v>641</v>
      </c>
    </row>
    <row r="160" spans="1:6" x14ac:dyDescent="0.25">
      <c r="A160">
        <v>-35.119183640671196</v>
      </c>
      <c r="B160">
        <v>149.02132390876625</v>
      </c>
      <c r="C160">
        <v>652</v>
      </c>
      <c r="F160">
        <v>652</v>
      </c>
    </row>
    <row r="161" spans="1:6" x14ac:dyDescent="0.25">
      <c r="A161">
        <v>-35.118292699830988</v>
      </c>
      <c r="B161">
        <v>149.02115754591659</v>
      </c>
      <c r="C161">
        <v>666</v>
      </c>
      <c r="F161">
        <v>666</v>
      </c>
    </row>
    <row r="162" spans="1:6" x14ac:dyDescent="0.25">
      <c r="A162">
        <v>-35.117401758631246</v>
      </c>
      <c r="B162">
        <v>149.02099118668929</v>
      </c>
      <c r="C162">
        <v>661</v>
      </c>
      <c r="F162">
        <v>661</v>
      </c>
    </row>
    <row r="163" spans="1:6" x14ac:dyDescent="0.25">
      <c r="A163">
        <v>-35.116510817071998</v>
      </c>
      <c r="B163">
        <v>149.0208248310841</v>
      </c>
      <c r="C163">
        <v>658</v>
      </c>
      <c r="F163">
        <v>658</v>
      </c>
    </row>
    <row r="164" spans="1:6" x14ac:dyDescent="0.25">
      <c r="A164">
        <v>-35.115619875153243</v>
      </c>
      <c r="B164">
        <v>149.0206584791008</v>
      </c>
      <c r="C164">
        <v>656</v>
      </c>
      <c r="F164">
        <v>656</v>
      </c>
    </row>
    <row r="165" spans="1:6" x14ac:dyDescent="0.25">
      <c r="A165">
        <v>-35.114728932874982</v>
      </c>
      <c r="B165">
        <v>149.02049213073929</v>
      </c>
      <c r="C165">
        <v>665</v>
      </c>
      <c r="F165">
        <v>665</v>
      </c>
    </row>
    <row r="166" spans="1:6" x14ac:dyDescent="0.25">
      <c r="A166">
        <v>-35.113837990237244</v>
      </c>
      <c r="B166">
        <v>149.02032578599932</v>
      </c>
      <c r="C166">
        <v>660</v>
      </c>
      <c r="F166">
        <v>660</v>
      </c>
    </row>
    <row r="167" spans="1:6" x14ac:dyDescent="0.25">
      <c r="A167">
        <v>-35.112947047240056</v>
      </c>
      <c r="B167">
        <v>149.02015944488068</v>
      </c>
      <c r="C167">
        <v>654</v>
      </c>
      <c r="F167">
        <v>654</v>
      </c>
    </row>
    <row r="168" spans="1:6" x14ac:dyDescent="0.25">
      <c r="A168">
        <v>-35.112056103883418</v>
      </c>
      <c r="B168">
        <v>149.01999310738319</v>
      </c>
      <c r="C168">
        <v>642</v>
      </c>
      <c r="F168">
        <v>642</v>
      </c>
    </row>
    <row r="169" spans="1:6" x14ac:dyDescent="0.25">
      <c r="A169">
        <v>-35.11116516016736</v>
      </c>
      <c r="B169">
        <v>149.01982677350668</v>
      </c>
      <c r="C169">
        <v>637</v>
      </c>
      <c r="F169">
        <v>637</v>
      </c>
    </row>
    <row r="170" spans="1:6" x14ac:dyDescent="0.25">
      <c r="A170">
        <v>-35.110274216091881</v>
      </c>
      <c r="B170">
        <v>149.01966044325093</v>
      </c>
      <c r="C170">
        <v>632</v>
      </c>
      <c r="F170">
        <v>632</v>
      </c>
    </row>
    <row r="171" spans="1:6" x14ac:dyDescent="0.25">
      <c r="A171">
        <v>-35.109383271657009</v>
      </c>
      <c r="B171">
        <v>149.01949411661565</v>
      </c>
      <c r="C171">
        <v>629</v>
      </c>
      <c r="F171">
        <v>629</v>
      </c>
    </row>
    <row r="172" spans="1:6" x14ac:dyDescent="0.25">
      <c r="A172">
        <v>-35.108492326862745</v>
      </c>
      <c r="B172">
        <v>149.01932779360072</v>
      </c>
      <c r="C172">
        <v>625</v>
      </c>
      <c r="F172">
        <v>625</v>
      </c>
    </row>
    <row r="173" spans="1:6" x14ac:dyDescent="0.25">
      <c r="A173">
        <v>-35.107601381709088</v>
      </c>
      <c r="B173">
        <v>149.01916147420604</v>
      </c>
      <c r="C173">
        <v>622</v>
      </c>
      <c r="F173">
        <v>622</v>
      </c>
    </row>
    <row r="174" spans="1:6" x14ac:dyDescent="0.25">
      <c r="A174">
        <v>-35.106710436196067</v>
      </c>
      <c r="B174">
        <v>149.01899515843127</v>
      </c>
      <c r="C174">
        <v>618</v>
      </c>
      <c r="F174">
        <v>618</v>
      </c>
    </row>
    <row r="175" spans="1:6" x14ac:dyDescent="0.25">
      <c r="A175">
        <v>-35.105819490323711</v>
      </c>
      <c r="B175">
        <v>149.01882884627628</v>
      </c>
      <c r="C175">
        <v>616</v>
      </c>
      <c r="F175">
        <v>616</v>
      </c>
    </row>
    <row r="176" spans="1:6" x14ac:dyDescent="0.25">
      <c r="A176">
        <v>-35.104928544092019</v>
      </c>
      <c r="B176">
        <v>149.01866253774085</v>
      </c>
      <c r="C176">
        <v>613</v>
      </c>
      <c r="F176">
        <v>613</v>
      </c>
    </row>
    <row r="177" spans="1:6" x14ac:dyDescent="0.25">
      <c r="A177">
        <v>-35.104037597500991</v>
      </c>
      <c r="B177">
        <v>149.01849623282476</v>
      </c>
      <c r="C177">
        <v>609</v>
      </c>
      <c r="F177">
        <v>609</v>
      </c>
    </row>
    <row r="178" spans="1:6" x14ac:dyDescent="0.25">
      <c r="A178">
        <v>-35.103146650550656</v>
      </c>
      <c r="B178">
        <v>149.01832993152789</v>
      </c>
      <c r="C178">
        <v>609</v>
      </c>
      <c r="F178">
        <v>609</v>
      </c>
    </row>
    <row r="179" spans="1:6" x14ac:dyDescent="0.25">
      <c r="A179">
        <v>-35.102255703241013</v>
      </c>
      <c r="B179">
        <v>149.01816363384989</v>
      </c>
      <c r="C179">
        <v>607</v>
      </c>
      <c r="F179">
        <v>607</v>
      </c>
    </row>
    <row r="180" spans="1:6" x14ac:dyDescent="0.25">
      <c r="A180">
        <v>-35.101364755572092</v>
      </c>
      <c r="B180">
        <v>149.01799733979072</v>
      </c>
      <c r="C180">
        <v>605</v>
      </c>
      <c r="F180">
        <v>605</v>
      </c>
    </row>
    <row r="181" spans="1:6" x14ac:dyDescent="0.25">
      <c r="A181">
        <v>-35.100473807543921</v>
      </c>
      <c r="B181">
        <v>149.01783104935015</v>
      </c>
      <c r="C181">
        <v>602</v>
      </c>
      <c r="F181">
        <v>602</v>
      </c>
    </row>
    <row r="182" spans="1:6" x14ac:dyDescent="0.25">
      <c r="A182">
        <v>-35.099582859156499</v>
      </c>
      <c r="B182">
        <v>149.01766476252794</v>
      </c>
      <c r="C182">
        <v>602</v>
      </c>
      <c r="F182">
        <v>602</v>
      </c>
    </row>
    <row r="183" spans="1:6" x14ac:dyDescent="0.25">
      <c r="A183">
        <v>-35.098691910409826</v>
      </c>
      <c r="B183">
        <v>149.01749847932393</v>
      </c>
      <c r="C183">
        <v>602</v>
      </c>
      <c r="F183">
        <v>602</v>
      </c>
    </row>
    <row r="184" spans="1:6" x14ac:dyDescent="0.25">
      <c r="A184">
        <v>-35.097800961303932</v>
      </c>
      <c r="B184">
        <v>149.01733219973789</v>
      </c>
      <c r="C184">
        <v>605</v>
      </c>
      <c r="F184">
        <v>605</v>
      </c>
    </row>
    <row r="185" spans="1:6" x14ac:dyDescent="0.25">
      <c r="A185">
        <v>-35.096910011838816</v>
      </c>
      <c r="B185">
        <v>149.01716592376965</v>
      </c>
      <c r="C185">
        <v>604</v>
      </c>
      <c r="F185">
        <v>604</v>
      </c>
    </row>
    <row r="186" spans="1:6" x14ac:dyDescent="0.25">
      <c r="A186">
        <v>-35.096019062014506</v>
      </c>
      <c r="B186">
        <v>149.01699965141898</v>
      </c>
      <c r="C186">
        <v>599</v>
      </c>
      <c r="F186">
        <v>599</v>
      </c>
    </row>
    <row r="187" spans="1:6" x14ac:dyDescent="0.25">
      <c r="A187">
        <v>-35.095128111831002</v>
      </c>
      <c r="B187">
        <v>149.01683338268572</v>
      </c>
      <c r="C187">
        <v>601</v>
      </c>
      <c r="F187">
        <v>601</v>
      </c>
    </row>
    <row r="188" spans="1:6" x14ac:dyDescent="0.25">
      <c r="A188">
        <v>-35.094237161288333</v>
      </c>
      <c r="B188">
        <v>149.01666711756968</v>
      </c>
      <c r="C188">
        <v>599</v>
      </c>
      <c r="F188">
        <v>599</v>
      </c>
    </row>
    <row r="189" spans="1:6" x14ac:dyDescent="0.25">
      <c r="A189">
        <v>-35.093346210386528</v>
      </c>
      <c r="B189">
        <v>149.01650085607059</v>
      </c>
      <c r="C189">
        <v>600</v>
      </c>
      <c r="F189">
        <v>600</v>
      </c>
    </row>
    <row r="190" spans="1:6" x14ac:dyDescent="0.25">
      <c r="A190">
        <v>-35.092455259125586</v>
      </c>
      <c r="B190">
        <v>149.01633459818834</v>
      </c>
      <c r="C190">
        <v>601</v>
      </c>
      <c r="F190">
        <v>601</v>
      </c>
    </row>
    <row r="191" spans="1:6" x14ac:dyDescent="0.25">
      <c r="A191">
        <v>-35.091564307505507</v>
      </c>
      <c r="B191">
        <v>149.01616834392269</v>
      </c>
      <c r="C191">
        <v>604</v>
      </c>
      <c r="F191">
        <v>604</v>
      </c>
    </row>
    <row r="192" spans="1:6" x14ac:dyDescent="0.25">
      <c r="A192">
        <v>-35.090673355526292</v>
      </c>
      <c r="B192">
        <v>149.01600209327341</v>
      </c>
      <c r="C192">
        <v>601</v>
      </c>
      <c r="F192">
        <v>601</v>
      </c>
    </row>
    <row r="193" spans="1:6" x14ac:dyDescent="0.25">
      <c r="A193">
        <v>-35.089782403187996</v>
      </c>
      <c r="B193">
        <v>149.01583584624041</v>
      </c>
      <c r="C193">
        <v>603</v>
      </c>
      <c r="F193">
        <v>603</v>
      </c>
    </row>
    <row r="194" spans="1:6" x14ac:dyDescent="0.25">
      <c r="A194">
        <v>-35.088891450490621</v>
      </c>
      <c r="B194">
        <v>149.01566960282338</v>
      </c>
      <c r="C194">
        <v>599</v>
      </c>
      <c r="F194">
        <v>599</v>
      </c>
    </row>
    <row r="195" spans="1:6" x14ac:dyDescent="0.25">
      <c r="A195">
        <v>-35.088000497434166</v>
      </c>
      <c r="B195">
        <v>149.01550336302216</v>
      </c>
      <c r="C195">
        <v>599</v>
      </c>
      <c r="F195">
        <v>599</v>
      </c>
    </row>
    <row r="196" spans="1:6" x14ac:dyDescent="0.25">
      <c r="A196">
        <v>-35.087109544018631</v>
      </c>
      <c r="B196">
        <v>149.01533712683658</v>
      </c>
      <c r="C196">
        <v>595</v>
      </c>
      <c r="F196">
        <v>595</v>
      </c>
    </row>
    <row r="197" spans="1:6" x14ac:dyDescent="0.25">
      <c r="A197">
        <v>-35.086218590244073</v>
      </c>
      <c r="B197">
        <v>149.01517089426642</v>
      </c>
      <c r="C197">
        <v>593</v>
      </c>
      <c r="F197">
        <v>593</v>
      </c>
    </row>
    <row r="198" spans="1:6" x14ac:dyDescent="0.25">
      <c r="A198">
        <v>-35.085327636110492</v>
      </c>
      <c r="B198">
        <v>149.01500466531149</v>
      </c>
      <c r="C198">
        <v>589</v>
      </c>
      <c r="F198">
        <v>589</v>
      </c>
    </row>
    <row r="199" spans="1:6" x14ac:dyDescent="0.25">
      <c r="A199">
        <v>-35.084436681617888</v>
      </c>
      <c r="B199">
        <v>149.01483843997158</v>
      </c>
      <c r="C199">
        <v>586</v>
      </c>
      <c r="F199">
        <v>586</v>
      </c>
    </row>
    <row r="200" spans="1:6" x14ac:dyDescent="0.25">
      <c r="A200">
        <v>-35.08354572676626</v>
      </c>
      <c r="B200">
        <v>149.01467221824652</v>
      </c>
      <c r="C200">
        <v>584</v>
      </c>
      <c r="F200">
        <v>584</v>
      </c>
    </row>
    <row r="201" spans="1:6" x14ac:dyDescent="0.25">
      <c r="A201">
        <v>-35.082654771555667</v>
      </c>
      <c r="B201">
        <v>149.01450600013607</v>
      </c>
      <c r="C201">
        <v>584</v>
      </c>
      <c r="F201">
        <v>584</v>
      </c>
    </row>
    <row r="202" spans="1:6" x14ac:dyDescent="0.25">
      <c r="A202">
        <v>-35.081763815986079</v>
      </c>
      <c r="B202">
        <v>149.01433978564012</v>
      </c>
      <c r="C202">
        <v>582</v>
      </c>
      <c r="F202">
        <v>582</v>
      </c>
    </row>
    <row r="203" spans="1:6" x14ac:dyDescent="0.25">
      <c r="A203">
        <v>-35.080872860057525</v>
      </c>
      <c r="B203">
        <v>149.01417357475833</v>
      </c>
      <c r="C203">
        <v>580</v>
      </c>
      <c r="F203">
        <v>580</v>
      </c>
    </row>
    <row r="204" spans="1:6" x14ac:dyDescent="0.25">
      <c r="A204">
        <v>-35.079981903770033</v>
      </c>
      <c r="B204">
        <v>149.01400736749065</v>
      </c>
      <c r="C204">
        <v>577</v>
      </c>
      <c r="F204">
        <v>577</v>
      </c>
    </row>
    <row r="205" spans="1:6" x14ac:dyDescent="0.25">
      <c r="A205">
        <v>-35.079090947123603</v>
      </c>
      <c r="B205">
        <v>149.01384116383679</v>
      </c>
      <c r="C205">
        <v>579</v>
      </c>
      <c r="F205">
        <v>579</v>
      </c>
    </row>
    <row r="206" spans="1:6" x14ac:dyDescent="0.25">
      <c r="A206">
        <v>-35.078199990118264</v>
      </c>
      <c r="B206">
        <v>149.01367496379657</v>
      </c>
      <c r="C206">
        <v>578</v>
      </c>
      <c r="F206">
        <v>578</v>
      </c>
    </row>
    <row r="207" spans="1:6" x14ac:dyDescent="0.25">
      <c r="A207">
        <v>-35.077309032754016</v>
      </c>
      <c r="B207">
        <v>149.01350876736979</v>
      </c>
      <c r="C207">
        <v>575</v>
      </c>
      <c r="F207">
        <v>575</v>
      </c>
    </row>
    <row r="208" spans="1:6" x14ac:dyDescent="0.25">
      <c r="A208">
        <v>-35.076418075030858</v>
      </c>
      <c r="B208">
        <v>149.0133425745563</v>
      </c>
      <c r="C208">
        <v>580</v>
      </c>
      <c r="F208">
        <v>580</v>
      </c>
    </row>
    <row r="209" spans="1:6" x14ac:dyDescent="0.25">
      <c r="A209">
        <v>-35.07552711694882</v>
      </c>
      <c r="B209">
        <v>149.01317638535591</v>
      </c>
      <c r="C209">
        <v>576</v>
      </c>
      <c r="F209">
        <v>576</v>
      </c>
    </row>
    <row r="210" spans="1:6" x14ac:dyDescent="0.25">
      <c r="A210">
        <v>-35.074636158507928</v>
      </c>
      <c r="B210">
        <v>149.01301019976836</v>
      </c>
      <c r="C210">
        <v>573</v>
      </c>
      <c r="F210">
        <v>573</v>
      </c>
    </row>
    <row r="211" spans="1:6" x14ac:dyDescent="0.25">
      <c r="A211">
        <v>-35.073745199708185</v>
      </c>
      <c r="B211">
        <v>149.01284401779344</v>
      </c>
      <c r="C211">
        <v>572</v>
      </c>
      <c r="F211">
        <v>572</v>
      </c>
    </row>
    <row r="212" spans="1:6" x14ac:dyDescent="0.25">
      <c r="A212">
        <v>-35.072854240549589</v>
      </c>
      <c r="B212">
        <v>149.01267783943098</v>
      </c>
      <c r="C212">
        <v>574</v>
      </c>
      <c r="F212">
        <v>574</v>
      </c>
    </row>
    <row r="213" spans="1:6" x14ac:dyDescent="0.25">
      <c r="A213">
        <v>-35.071963281032168</v>
      </c>
      <c r="B213">
        <v>149.0125116646808</v>
      </c>
      <c r="C213">
        <v>579</v>
      </c>
      <c r="F213">
        <v>579</v>
      </c>
    </row>
    <row r="214" spans="1:6" x14ac:dyDescent="0.25">
      <c r="A214">
        <v>-35.071072321155953</v>
      </c>
      <c r="B214">
        <v>149.01234549354274</v>
      </c>
      <c r="C214">
        <v>579</v>
      </c>
      <c r="F214">
        <v>579</v>
      </c>
    </row>
    <row r="215" spans="1:6" x14ac:dyDescent="0.25">
      <c r="A215">
        <v>-35.070181360920941</v>
      </c>
      <c r="B215">
        <v>149.01217932601651</v>
      </c>
      <c r="C215">
        <v>585</v>
      </c>
      <c r="F215">
        <v>585</v>
      </c>
    </row>
    <row r="216" spans="1:6" x14ac:dyDescent="0.25">
      <c r="A216">
        <v>-35.069290400327162</v>
      </c>
      <c r="B216">
        <v>149.01201316210199</v>
      </c>
      <c r="C216">
        <v>585</v>
      </c>
      <c r="F216">
        <v>585</v>
      </c>
    </row>
    <row r="217" spans="1:6" x14ac:dyDescent="0.25">
      <c r="A217">
        <v>-35.068399439374588</v>
      </c>
      <c r="B217">
        <v>149.01184700179897</v>
      </c>
      <c r="C217">
        <v>585</v>
      </c>
      <c r="F217">
        <v>585</v>
      </c>
    </row>
    <row r="218" spans="1:6" x14ac:dyDescent="0.25">
      <c r="A218">
        <v>-35.067508478063246</v>
      </c>
      <c r="B218">
        <v>149.01168084510721</v>
      </c>
      <c r="C218">
        <v>579</v>
      </c>
      <c r="F218">
        <v>579</v>
      </c>
    </row>
    <row r="219" spans="1:6" x14ac:dyDescent="0.25">
      <c r="A219">
        <v>-35.066617516393194</v>
      </c>
      <c r="B219">
        <v>149.01151469202654</v>
      </c>
      <c r="C219">
        <v>575</v>
      </c>
      <c r="F219">
        <v>575</v>
      </c>
    </row>
    <row r="220" spans="1:6" x14ac:dyDescent="0.25">
      <c r="A220">
        <v>-35.065726554364403</v>
      </c>
      <c r="B220">
        <v>149.01134854255679</v>
      </c>
      <c r="C220">
        <v>579</v>
      </c>
      <c r="F220">
        <v>579</v>
      </c>
    </row>
    <row r="221" spans="1:6" x14ac:dyDescent="0.25">
      <c r="A221">
        <v>-35.064835591976902</v>
      </c>
      <c r="B221">
        <v>149.01118239669768</v>
      </c>
      <c r="C221">
        <v>579</v>
      </c>
      <c r="F221">
        <v>579</v>
      </c>
    </row>
    <row r="222" spans="1:6" x14ac:dyDescent="0.25">
      <c r="A222">
        <v>-35.06394462923069</v>
      </c>
      <c r="B222">
        <v>149.01101625444909</v>
      </c>
      <c r="C222">
        <v>577</v>
      </c>
      <c r="F222">
        <v>577</v>
      </c>
    </row>
    <row r="223" spans="1:6" x14ac:dyDescent="0.25">
      <c r="A223">
        <v>-35.063053666125796</v>
      </c>
      <c r="B223">
        <v>149.01085011581085</v>
      </c>
      <c r="C223">
        <v>573</v>
      </c>
      <c r="F223">
        <v>573</v>
      </c>
    </row>
    <row r="224" spans="1:6" x14ac:dyDescent="0.25">
      <c r="A224">
        <v>-35.062162702662221</v>
      </c>
      <c r="B224">
        <v>149.01068398078269</v>
      </c>
      <c r="C224">
        <v>565</v>
      </c>
      <c r="F224">
        <v>565</v>
      </c>
    </row>
    <row r="225" spans="1:6" x14ac:dyDescent="0.25">
      <c r="A225">
        <v>-35.06127173884002</v>
      </c>
      <c r="B225">
        <v>149.01051784936442</v>
      </c>
      <c r="C225">
        <v>560</v>
      </c>
      <c r="F225">
        <v>560</v>
      </c>
    </row>
    <row r="226" spans="1:6" x14ac:dyDescent="0.25">
      <c r="A226">
        <v>-35.060380774659166</v>
      </c>
      <c r="B226">
        <v>149.01035172155588</v>
      </c>
      <c r="C226">
        <v>560</v>
      </c>
      <c r="F226">
        <v>560</v>
      </c>
    </row>
    <row r="227" spans="1:6" x14ac:dyDescent="0.25">
      <c r="A227">
        <v>-35.059489810119658</v>
      </c>
      <c r="B227">
        <v>149.01018559735689</v>
      </c>
      <c r="C227">
        <v>562</v>
      </c>
      <c r="F227">
        <v>562</v>
      </c>
    </row>
    <row r="228" spans="1:6" x14ac:dyDescent="0.25">
      <c r="A228">
        <v>-35.058598845221525</v>
      </c>
      <c r="B228">
        <v>149.01001947676718</v>
      </c>
      <c r="C228">
        <v>566</v>
      </c>
      <c r="F228">
        <v>566</v>
      </c>
    </row>
    <row r="229" spans="1:6" x14ac:dyDescent="0.25">
      <c r="A229">
        <v>-35.057707879964823</v>
      </c>
      <c r="B229">
        <v>149.00985335978658</v>
      </c>
      <c r="C229">
        <v>568</v>
      </c>
      <c r="F229">
        <v>568</v>
      </c>
    </row>
    <row r="230" spans="1:6" x14ac:dyDescent="0.25">
      <c r="A230">
        <v>-35.056816914349525</v>
      </c>
      <c r="B230">
        <v>149.00968724641496</v>
      </c>
      <c r="C230">
        <v>569</v>
      </c>
      <c r="F230">
        <v>569</v>
      </c>
    </row>
    <row r="231" spans="1:6" x14ac:dyDescent="0.25">
      <c r="A231">
        <v>-35.055925948375659</v>
      </c>
      <c r="B231">
        <v>149.00952113665204</v>
      </c>
      <c r="C231">
        <v>561</v>
      </c>
      <c r="F231">
        <v>561</v>
      </c>
    </row>
    <row r="232" spans="1:6" x14ac:dyDescent="0.25">
      <c r="A232">
        <v>-35.055034982043225</v>
      </c>
      <c r="B232">
        <v>149.00935503049766</v>
      </c>
      <c r="C232">
        <v>557</v>
      </c>
      <c r="F232">
        <v>557</v>
      </c>
    </row>
    <row r="233" spans="1:6" x14ac:dyDescent="0.25">
      <c r="A233">
        <v>-35.054144015352222</v>
      </c>
      <c r="B233">
        <v>149.00918892795164</v>
      </c>
      <c r="C233">
        <v>553</v>
      </c>
      <c r="F233">
        <v>553</v>
      </c>
    </row>
    <row r="234" spans="1:6" x14ac:dyDescent="0.25">
      <c r="A234">
        <v>-35.053253048302679</v>
      </c>
      <c r="B234">
        <v>149.0090228290137</v>
      </c>
      <c r="C234">
        <v>557</v>
      </c>
      <c r="F234">
        <v>557</v>
      </c>
    </row>
    <row r="235" spans="1:6" x14ac:dyDescent="0.25">
      <c r="A235">
        <v>-35.052362080894625</v>
      </c>
      <c r="B235">
        <v>149.00885673368373</v>
      </c>
      <c r="C235">
        <v>560</v>
      </c>
      <c r="F235">
        <v>560</v>
      </c>
    </row>
    <row r="236" spans="1:6" x14ac:dyDescent="0.25">
      <c r="A236">
        <v>-35.051471113128059</v>
      </c>
      <c r="B236">
        <v>149.00869064196149</v>
      </c>
      <c r="C236">
        <v>556</v>
      </c>
      <c r="F236">
        <v>556</v>
      </c>
    </row>
    <row r="237" spans="1:6" x14ac:dyDescent="0.25">
      <c r="A237">
        <v>-35.050580145003011</v>
      </c>
      <c r="B237">
        <v>149.00852455384683</v>
      </c>
      <c r="C237">
        <v>551</v>
      </c>
      <c r="F237">
        <v>551</v>
      </c>
    </row>
    <row r="238" spans="1:6" x14ac:dyDescent="0.25">
      <c r="A238">
        <v>-35.049689176519479</v>
      </c>
      <c r="B238">
        <v>149.00835846933956</v>
      </c>
      <c r="C238">
        <v>550</v>
      </c>
      <c r="F238">
        <v>550</v>
      </c>
    </row>
    <row r="239" spans="1:6" x14ac:dyDescent="0.25">
      <c r="A239">
        <v>-35.048798207677493</v>
      </c>
      <c r="B239">
        <v>149.0081923884394</v>
      </c>
      <c r="C239">
        <v>556</v>
      </c>
      <c r="F239">
        <v>556</v>
      </c>
    </row>
    <row r="240" spans="1:6" x14ac:dyDescent="0.25">
      <c r="A240">
        <v>-35.047907238477052</v>
      </c>
      <c r="B240">
        <v>149.00802631114618</v>
      </c>
      <c r="C240">
        <v>556</v>
      </c>
      <c r="F240">
        <v>556</v>
      </c>
    </row>
    <row r="241" spans="1:6" x14ac:dyDescent="0.25">
      <c r="A241">
        <v>-35.047016268918185</v>
      </c>
      <c r="B241">
        <v>149.00786023745979</v>
      </c>
      <c r="C241">
        <v>555</v>
      </c>
      <c r="F241">
        <v>555</v>
      </c>
    </row>
    <row r="242" spans="1:6" x14ac:dyDescent="0.25">
      <c r="A242">
        <v>-35.046125299000892</v>
      </c>
      <c r="B242">
        <v>149.00769416737995</v>
      </c>
      <c r="C242">
        <v>554</v>
      </c>
      <c r="F242">
        <v>554</v>
      </c>
    </row>
    <row r="243" spans="1:6" x14ac:dyDescent="0.25">
      <c r="A243">
        <v>-35.045234328725172</v>
      </c>
      <c r="B243">
        <v>149.00752810090648</v>
      </c>
      <c r="C243">
        <v>558</v>
      </c>
      <c r="F243">
        <v>558</v>
      </c>
    </row>
    <row r="244" spans="1:6" x14ac:dyDescent="0.25">
      <c r="A244">
        <v>-35.044343358091055</v>
      </c>
      <c r="B244">
        <v>149.00736203803922</v>
      </c>
      <c r="C244">
        <v>563</v>
      </c>
      <c r="F244">
        <v>563</v>
      </c>
    </row>
    <row r="245" spans="1:6" x14ac:dyDescent="0.25">
      <c r="A245">
        <v>-35.04345238709854</v>
      </c>
      <c r="B245">
        <v>149.00719597877787</v>
      </c>
      <c r="C245">
        <v>563</v>
      </c>
      <c r="F245">
        <v>563</v>
      </c>
    </row>
    <row r="246" spans="1:6" x14ac:dyDescent="0.25">
      <c r="A246">
        <v>-35.042561415747684</v>
      </c>
      <c r="B246">
        <v>149.00702992312233</v>
      </c>
      <c r="C246">
        <v>562</v>
      </c>
      <c r="F246">
        <v>562</v>
      </c>
    </row>
    <row r="247" spans="1:6" x14ac:dyDescent="0.25">
      <c r="A247">
        <v>-35.041670444038459</v>
      </c>
      <c r="B247">
        <v>149.00686387107237</v>
      </c>
      <c r="C247">
        <v>563</v>
      </c>
      <c r="F247">
        <v>563</v>
      </c>
    </row>
    <row r="248" spans="1:6" x14ac:dyDescent="0.25">
      <c r="A248">
        <v>-35.040779471970893</v>
      </c>
      <c r="B248">
        <v>149.00669782262781</v>
      </c>
      <c r="C248">
        <v>568</v>
      </c>
      <c r="F248">
        <v>568</v>
      </c>
    </row>
    <row r="249" spans="1:6" x14ac:dyDescent="0.25">
      <c r="A249">
        <v>-35.039888499545015</v>
      </c>
      <c r="B249">
        <v>149.00653177778844</v>
      </c>
      <c r="C249">
        <v>570</v>
      </c>
      <c r="F249">
        <v>570</v>
      </c>
    </row>
    <row r="250" spans="1:6" x14ac:dyDescent="0.25">
      <c r="A250">
        <v>-35.038997526760824</v>
      </c>
      <c r="B250">
        <v>149.00636573655402</v>
      </c>
      <c r="C250">
        <v>571</v>
      </c>
      <c r="F250">
        <v>571</v>
      </c>
    </row>
    <row r="251" spans="1:6" x14ac:dyDescent="0.25">
      <c r="A251">
        <v>-35.03810655361832</v>
      </c>
      <c r="B251">
        <v>149.00619969892443</v>
      </c>
      <c r="C251">
        <v>573</v>
      </c>
      <c r="F251">
        <v>573</v>
      </c>
    </row>
    <row r="252" spans="1:6" x14ac:dyDescent="0.25">
      <c r="A252">
        <v>-35.037215580117532</v>
      </c>
      <c r="B252">
        <v>149.00603366489941</v>
      </c>
      <c r="C252">
        <v>574</v>
      </c>
      <c r="F252">
        <v>574</v>
      </c>
    </row>
    <row r="253" spans="1:6" x14ac:dyDescent="0.25">
      <c r="A253">
        <v>-35.036324606258461</v>
      </c>
      <c r="B253">
        <v>149.00586763447882</v>
      </c>
      <c r="C253">
        <v>574</v>
      </c>
      <c r="F253">
        <v>574</v>
      </c>
    </row>
    <row r="254" spans="1:6" x14ac:dyDescent="0.25">
      <c r="A254">
        <v>-35.035433632041133</v>
      </c>
      <c r="B254">
        <v>149.00570160766244</v>
      </c>
      <c r="C254">
        <v>573</v>
      </c>
      <c r="F254">
        <v>573</v>
      </c>
    </row>
    <row r="255" spans="1:6" x14ac:dyDescent="0.25">
      <c r="A255">
        <v>-35.034542657465579</v>
      </c>
      <c r="B255">
        <v>149.00553558445006</v>
      </c>
      <c r="C255">
        <v>572</v>
      </c>
      <c r="F255">
        <v>572</v>
      </c>
    </row>
    <row r="256" spans="1:6" x14ac:dyDescent="0.25">
      <c r="A256">
        <v>-35.033651682531797</v>
      </c>
      <c r="B256">
        <v>149.00536956484154</v>
      </c>
      <c r="C256">
        <v>575</v>
      </c>
      <c r="F256">
        <v>575</v>
      </c>
    </row>
    <row r="257" spans="1:6" x14ac:dyDescent="0.25">
      <c r="A257">
        <v>-35.032760707239788</v>
      </c>
      <c r="B257">
        <v>149.00520354883668</v>
      </c>
      <c r="C257">
        <v>576</v>
      </c>
      <c r="F257">
        <v>576</v>
      </c>
    </row>
    <row r="258" spans="1:6" x14ac:dyDescent="0.25">
      <c r="A258">
        <v>-35.031869731589552</v>
      </c>
      <c r="B258">
        <v>149.00503753643522</v>
      </c>
      <c r="C258">
        <v>580</v>
      </c>
      <c r="F258">
        <v>580</v>
      </c>
    </row>
    <row r="259" spans="1:6" x14ac:dyDescent="0.25">
      <c r="A259">
        <v>-35.030978755581145</v>
      </c>
      <c r="B259">
        <v>149.00487152763696</v>
      </c>
      <c r="C259">
        <v>576</v>
      </c>
      <c r="F259">
        <v>576</v>
      </c>
    </row>
    <row r="260" spans="1:6" x14ac:dyDescent="0.25">
      <c r="A260">
        <v>-35.030087779214568</v>
      </c>
      <c r="B260">
        <v>149.00470552244178</v>
      </c>
      <c r="C260">
        <v>581</v>
      </c>
      <c r="F260">
        <v>581</v>
      </c>
    </row>
    <row r="261" spans="1:6" x14ac:dyDescent="0.25">
      <c r="A261">
        <v>-35.029196802489821</v>
      </c>
      <c r="B261">
        <v>149.00453952084939</v>
      </c>
      <c r="C261">
        <v>582</v>
      </c>
      <c r="F261">
        <v>582</v>
      </c>
    </row>
    <row r="262" spans="1:6" x14ac:dyDescent="0.25">
      <c r="A262">
        <v>-35.028305825406903</v>
      </c>
      <c r="B262">
        <v>149.00437352285962</v>
      </c>
      <c r="C262">
        <v>583</v>
      </c>
      <c r="F262">
        <v>583</v>
      </c>
    </row>
    <row r="263" spans="1:6" x14ac:dyDescent="0.25">
      <c r="A263">
        <v>-35.027414847965872</v>
      </c>
      <c r="B263">
        <v>149.00420752847231</v>
      </c>
      <c r="C263">
        <v>579</v>
      </c>
      <c r="F263">
        <v>579</v>
      </c>
    </row>
    <row r="264" spans="1:6" x14ac:dyDescent="0.25">
      <c r="A264">
        <v>-35.026523870166727</v>
      </c>
      <c r="B264">
        <v>149.00404153768727</v>
      </c>
      <c r="C264">
        <v>574</v>
      </c>
      <c r="F264">
        <v>574</v>
      </c>
    </row>
    <row r="265" spans="1:6" x14ac:dyDescent="0.25">
      <c r="A265">
        <v>-35.025632892009469</v>
      </c>
      <c r="B265">
        <v>149.00387555050429</v>
      </c>
      <c r="C265">
        <v>574</v>
      </c>
      <c r="F265">
        <v>574</v>
      </c>
    </row>
    <row r="266" spans="1:6" x14ac:dyDescent="0.25">
      <c r="A266">
        <v>-35.024741913494125</v>
      </c>
      <c r="B266">
        <v>149.00370956692313</v>
      </c>
      <c r="C266">
        <v>575</v>
      </c>
      <c r="F266">
        <v>575</v>
      </c>
    </row>
    <row r="267" spans="1:6" x14ac:dyDescent="0.25">
      <c r="A267">
        <v>-35.023850934620697</v>
      </c>
      <c r="B267">
        <v>149.00354358694369</v>
      </c>
      <c r="C267">
        <v>579</v>
      </c>
      <c r="F267">
        <v>579</v>
      </c>
    </row>
    <row r="268" spans="1:6" x14ac:dyDescent="0.25">
      <c r="A268">
        <v>-35.022959955389211</v>
      </c>
      <c r="B268">
        <v>149.00337761056568</v>
      </c>
      <c r="C268">
        <v>583</v>
      </c>
      <c r="F268">
        <v>583</v>
      </c>
    </row>
    <row r="269" spans="1:6" x14ac:dyDescent="0.25">
      <c r="A269">
        <v>-35.022068975799669</v>
      </c>
      <c r="B269">
        <v>149.00321163778892</v>
      </c>
      <c r="C269">
        <v>588</v>
      </c>
      <c r="F269">
        <v>588</v>
      </c>
    </row>
    <row r="270" spans="1:6" x14ac:dyDescent="0.25">
      <c r="A270">
        <v>-35.021177995852099</v>
      </c>
      <c r="B270">
        <v>149.00304566861325</v>
      </c>
      <c r="C270">
        <v>593</v>
      </c>
      <c r="F270">
        <v>593</v>
      </c>
    </row>
    <row r="271" spans="1:6" x14ac:dyDescent="0.25">
      <c r="A271">
        <v>-35.020287015546501</v>
      </c>
      <c r="B271">
        <v>149.00287970303845</v>
      </c>
      <c r="C271">
        <v>601</v>
      </c>
      <c r="F271">
        <v>601</v>
      </c>
    </row>
    <row r="272" spans="1:6" x14ac:dyDescent="0.25">
      <c r="A272">
        <v>-35.019396034882902</v>
      </c>
      <c r="B272">
        <v>149.00271374106433</v>
      </c>
      <c r="C272">
        <v>607</v>
      </c>
      <c r="F272">
        <v>607</v>
      </c>
    </row>
    <row r="273" spans="1:6" x14ac:dyDescent="0.25">
      <c r="A273">
        <v>-35.018505053861304</v>
      </c>
      <c r="B273">
        <v>149.00254778269067</v>
      </c>
      <c r="C273">
        <v>608</v>
      </c>
      <c r="F273">
        <v>608</v>
      </c>
    </row>
    <row r="274" spans="1:6" x14ac:dyDescent="0.25">
      <c r="A274">
        <v>-35.017614072481706</v>
      </c>
      <c r="B274">
        <v>149.0023818279173</v>
      </c>
      <c r="C274">
        <v>604</v>
      </c>
      <c r="F274">
        <v>604</v>
      </c>
    </row>
    <row r="275" spans="1:6" x14ac:dyDescent="0.25">
      <c r="A275">
        <v>-35.016723090744136</v>
      </c>
      <c r="B275">
        <v>149.002215876744</v>
      </c>
      <c r="C275">
        <v>604</v>
      </c>
      <c r="F275">
        <v>604</v>
      </c>
    </row>
    <row r="276" spans="1:6" x14ac:dyDescent="0.25">
      <c r="A276">
        <v>-35.015832108648624</v>
      </c>
      <c r="B276">
        <v>149.00204992917065</v>
      </c>
      <c r="C276">
        <v>606</v>
      </c>
      <c r="F276">
        <v>606</v>
      </c>
    </row>
    <row r="277" spans="1:6" x14ac:dyDescent="0.25">
      <c r="A277">
        <v>-35.014941126195168</v>
      </c>
      <c r="B277">
        <v>149.00188398519697</v>
      </c>
      <c r="C277">
        <v>608</v>
      </c>
      <c r="F277">
        <v>608</v>
      </c>
    </row>
    <row r="278" spans="1:6" x14ac:dyDescent="0.25">
      <c r="A278">
        <v>-35.01405014338377</v>
      </c>
      <c r="B278">
        <v>149.00171804482278</v>
      </c>
      <c r="C278">
        <v>605</v>
      </c>
      <c r="F278">
        <v>605</v>
      </c>
    </row>
    <row r="279" spans="1:6" x14ac:dyDescent="0.25">
      <c r="A279">
        <v>-35.013159160214457</v>
      </c>
      <c r="B279">
        <v>149.00155210804792</v>
      </c>
      <c r="C279">
        <v>606</v>
      </c>
      <c r="F279">
        <v>606</v>
      </c>
    </row>
    <row r="280" spans="1:6" x14ac:dyDescent="0.25">
      <c r="A280">
        <v>-35.012268176687257</v>
      </c>
      <c r="B280">
        <v>149.00138617487215</v>
      </c>
      <c r="C280">
        <v>613</v>
      </c>
      <c r="F280">
        <v>613</v>
      </c>
    </row>
    <row r="281" spans="1:6" x14ac:dyDescent="0.25">
      <c r="A281">
        <v>-35.011377192802172</v>
      </c>
      <c r="B281">
        <v>149.00122024529526</v>
      </c>
      <c r="C281">
        <v>612</v>
      </c>
      <c r="F281">
        <v>612</v>
      </c>
    </row>
    <row r="282" spans="1:6" x14ac:dyDescent="0.25">
      <c r="A282">
        <v>-35.0104862085592</v>
      </c>
      <c r="B282">
        <v>149.00105431931712</v>
      </c>
      <c r="C282">
        <v>615</v>
      </c>
      <c r="F282">
        <v>615</v>
      </c>
    </row>
    <row r="283" spans="1:6" x14ac:dyDescent="0.25">
      <c r="A283">
        <v>-35.009595223958399</v>
      </c>
      <c r="B283">
        <v>149.00088839693751</v>
      </c>
      <c r="C283">
        <v>614</v>
      </c>
      <c r="F283">
        <v>614</v>
      </c>
    </row>
    <row r="284" spans="1:6" x14ac:dyDescent="0.25">
      <c r="A284">
        <v>-35.008704238999741</v>
      </c>
      <c r="B284">
        <v>149.00072247815621</v>
      </c>
      <c r="C284">
        <v>614</v>
      </c>
      <c r="F284">
        <v>614</v>
      </c>
    </row>
    <row r="285" spans="1:6" x14ac:dyDescent="0.25">
      <c r="A285">
        <v>-35.007813253683253</v>
      </c>
      <c r="B285">
        <v>149.00055656297303</v>
      </c>
      <c r="C285">
        <v>616</v>
      </c>
      <c r="F285">
        <v>616</v>
      </c>
    </row>
    <row r="286" spans="1:6" x14ac:dyDescent="0.25">
      <c r="A286">
        <v>-35.006922268008935</v>
      </c>
      <c r="B286">
        <v>149.00039065138782</v>
      </c>
      <c r="C286">
        <v>609</v>
      </c>
      <c r="F286">
        <v>609</v>
      </c>
    </row>
    <row r="287" spans="1:6" x14ac:dyDescent="0.25">
      <c r="A287">
        <v>-35.006031281976817</v>
      </c>
      <c r="B287">
        <v>149.00022474340028</v>
      </c>
      <c r="C287">
        <v>607</v>
      </c>
      <c r="F287">
        <v>607</v>
      </c>
    </row>
    <row r="288" spans="1:6" x14ac:dyDescent="0.25">
      <c r="A288">
        <v>-35.005140295586898</v>
      </c>
      <c r="B288">
        <v>149.00005883901031</v>
      </c>
      <c r="C288">
        <v>608</v>
      </c>
      <c r="F288">
        <v>608</v>
      </c>
    </row>
    <row r="289" spans="1:6" x14ac:dyDescent="0.25">
      <c r="A289">
        <v>-35.004249308839206</v>
      </c>
      <c r="B289">
        <v>148.99989293821773</v>
      </c>
      <c r="C289">
        <v>608</v>
      </c>
      <c r="F289">
        <v>608</v>
      </c>
    </row>
    <row r="290" spans="1:6" x14ac:dyDescent="0.25">
      <c r="A290">
        <v>-35.003358321733742</v>
      </c>
      <c r="B290">
        <v>148.99972704102225</v>
      </c>
      <c r="C290">
        <v>602</v>
      </c>
      <c r="F290">
        <v>602</v>
      </c>
    </row>
    <row r="291" spans="1:6" x14ac:dyDescent="0.25">
      <c r="A291">
        <v>-35.002467334270534</v>
      </c>
      <c r="B291">
        <v>148.99956114742372</v>
      </c>
      <c r="C291">
        <v>598</v>
      </c>
      <c r="F291">
        <v>598</v>
      </c>
    </row>
    <row r="292" spans="1:6" x14ac:dyDescent="0.25">
      <c r="A292">
        <v>-35.00157634644961</v>
      </c>
      <c r="B292">
        <v>148.99939525742195</v>
      </c>
      <c r="C292">
        <v>595</v>
      </c>
      <c r="F292">
        <v>595</v>
      </c>
    </row>
    <row r="293" spans="1:6" x14ac:dyDescent="0.25">
      <c r="A293">
        <v>-35.000685358270971</v>
      </c>
      <c r="B293">
        <v>148.99922937101678</v>
      </c>
      <c r="C293">
        <v>593</v>
      </c>
      <c r="F293">
        <v>593</v>
      </c>
    </row>
    <row r="294" spans="1:6" x14ac:dyDescent="0.25">
      <c r="A294">
        <v>-34.999794369734616</v>
      </c>
      <c r="B294">
        <v>148.99906348820798</v>
      </c>
      <c r="C294">
        <v>593</v>
      </c>
      <c r="F294">
        <v>593</v>
      </c>
    </row>
    <row r="295" spans="1:6" x14ac:dyDescent="0.25">
      <c r="A295">
        <v>-34.998903380840545</v>
      </c>
      <c r="B295">
        <v>148.99889760899532</v>
      </c>
      <c r="C295">
        <v>592</v>
      </c>
      <c r="F295">
        <v>592</v>
      </c>
    </row>
    <row r="296" spans="1:6" x14ac:dyDescent="0.25">
      <c r="A296">
        <v>-34.998012391588816</v>
      </c>
      <c r="B296">
        <v>148.99873173337863</v>
      </c>
      <c r="C296">
        <v>592</v>
      </c>
      <c r="F296">
        <v>592</v>
      </c>
    </row>
    <row r="297" spans="1:6" x14ac:dyDescent="0.25">
      <c r="A297">
        <v>-34.997121401979427</v>
      </c>
      <c r="B297">
        <v>148.99856586135775</v>
      </c>
      <c r="C297">
        <v>593</v>
      </c>
      <c r="F297">
        <v>593</v>
      </c>
    </row>
    <row r="298" spans="1:6" x14ac:dyDescent="0.25">
      <c r="A298">
        <v>-34.99623041201238</v>
      </c>
      <c r="B298">
        <v>148.99839999293243</v>
      </c>
      <c r="C298">
        <v>592</v>
      </c>
      <c r="F298">
        <v>592</v>
      </c>
    </row>
    <row r="299" spans="1:6" x14ac:dyDescent="0.25">
      <c r="A299">
        <v>-34.995339421687703</v>
      </c>
      <c r="B299">
        <v>148.99823412810247</v>
      </c>
      <c r="C299">
        <v>589</v>
      </c>
      <c r="F299">
        <v>589</v>
      </c>
    </row>
    <row r="300" spans="1:6" x14ac:dyDescent="0.25">
      <c r="A300">
        <v>-34.994448431005367</v>
      </c>
      <c r="B300">
        <v>148.99806826686773</v>
      </c>
      <c r="C300">
        <v>591</v>
      </c>
      <c r="F300">
        <v>591</v>
      </c>
    </row>
    <row r="301" spans="1:6" x14ac:dyDescent="0.25">
      <c r="A301">
        <v>-34.993557439965457</v>
      </c>
      <c r="B301">
        <v>148.997902409228</v>
      </c>
      <c r="C301">
        <v>595</v>
      </c>
      <c r="F301">
        <v>595</v>
      </c>
    </row>
    <row r="302" spans="1:6" x14ac:dyDescent="0.25">
      <c r="A302">
        <v>-34.992666448567945</v>
      </c>
      <c r="B302">
        <v>148.99773655518305</v>
      </c>
      <c r="C302">
        <v>594</v>
      </c>
      <c r="F302">
        <v>594</v>
      </c>
    </row>
    <row r="303" spans="1:6" x14ac:dyDescent="0.25">
      <c r="A303">
        <v>-34.991775456812832</v>
      </c>
      <c r="B303">
        <v>148.99757070473265</v>
      </c>
      <c r="C303">
        <v>596</v>
      </c>
      <c r="F303">
        <v>596</v>
      </c>
    </row>
    <row r="304" spans="1:6" x14ac:dyDescent="0.25">
      <c r="A304">
        <v>-34.990884464700173</v>
      </c>
      <c r="B304">
        <v>148.99740485787669</v>
      </c>
      <c r="C304">
        <v>597</v>
      </c>
      <c r="F304">
        <v>597</v>
      </c>
    </row>
    <row r="305" spans="1:6" x14ac:dyDescent="0.25">
      <c r="A305">
        <v>-34.989993472229941</v>
      </c>
      <c r="B305">
        <v>148.99723901461493</v>
      </c>
      <c r="C305">
        <v>601</v>
      </c>
      <c r="F305">
        <v>601</v>
      </c>
    </row>
    <row r="306" spans="1:6" x14ac:dyDescent="0.25">
      <c r="A306">
        <v>-34.989102479402163</v>
      </c>
      <c r="B306">
        <v>148.99707317494722</v>
      </c>
      <c r="C306">
        <v>603</v>
      </c>
      <c r="F306">
        <v>603</v>
      </c>
    </row>
    <row r="307" spans="1:6" x14ac:dyDescent="0.25">
      <c r="A307">
        <v>-34.988211486216869</v>
      </c>
      <c r="B307">
        <v>148.99690733887331</v>
      </c>
      <c r="C307">
        <v>608</v>
      </c>
      <c r="F307">
        <v>608</v>
      </c>
    </row>
    <row r="308" spans="1:6" x14ac:dyDescent="0.25">
      <c r="A308">
        <v>-34.98732049267403</v>
      </c>
      <c r="B308">
        <v>148.99674150639305</v>
      </c>
      <c r="C308">
        <v>612</v>
      </c>
      <c r="F308">
        <v>612</v>
      </c>
    </row>
    <row r="309" spans="1:6" x14ac:dyDescent="0.25">
      <c r="A309">
        <v>-34.986429498773703</v>
      </c>
      <c r="B309">
        <v>148.99657567750626</v>
      </c>
      <c r="C309">
        <v>611</v>
      </c>
      <c r="F309">
        <v>611</v>
      </c>
    </row>
    <row r="310" spans="1:6" x14ac:dyDescent="0.25">
      <c r="A310">
        <v>-34.985538504515887</v>
      </c>
      <c r="B310">
        <v>148.99640985221265</v>
      </c>
      <c r="C310">
        <v>610</v>
      </c>
      <c r="F310">
        <v>610</v>
      </c>
    </row>
    <row r="311" spans="1:6" x14ac:dyDescent="0.25">
      <c r="A311">
        <v>-34.984647509900611</v>
      </c>
      <c r="B311">
        <v>148.99624403051206</v>
      </c>
      <c r="C311">
        <v>611</v>
      </c>
      <c r="F311">
        <v>611</v>
      </c>
    </row>
    <row r="312" spans="1:6" x14ac:dyDescent="0.25">
      <c r="A312">
        <v>-34.983756514927876</v>
      </c>
      <c r="B312">
        <v>148.99607821240431</v>
      </c>
      <c r="C312">
        <v>614</v>
      </c>
      <c r="F312">
        <v>614</v>
      </c>
    </row>
    <row r="313" spans="1:6" x14ac:dyDescent="0.25">
      <c r="A313">
        <v>-34.982865519597681</v>
      </c>
      <c r="B313">
        <v>148.99591239788924</v>
      </c>
      <c r="C313">
        <v>616</v>
      </c>
      <c r="F313">
        <v>616</v>
      </c>
    </row>
    <row r="314" spans="1:6" x14ac:dyDescent="0.25">
      <c r="A314">
        <v>-34.981974523910054</v>
      </c>
      <c r="B314">
        <v>148.99574658696656</v>
      </c>
      <c r="C314">
        <v>624</v>
      </c>
      <c r="F314">
        <v>624</v>
      </c>
    </row>
    <row r="315" spans="1:6" x14ac:dyDescent="0.25">
      <c r="A315">
        <v>-34.981083527865025</v>
      </c>
      <c r="B315">
        <v>148.99558077963616</v>
      </c>
      <c r="C315">
        <v>621</v>
      </c>
      <c r="F315">
        <v>621</v>
      </c>
    </row>
    <row r="316" spans="1:6" x14ac:dyDescent="0.25">
      <c r="A316">
        <v>-34.980192531462592</v>
      </c>
      <c r="B316">
        <v>148.9954149758978</v>
      </c>
      <c r="C316">
        <v>613</v>
      </c>
      <c r="F316">
        <v>613</v>
      </c>
    </row>
    <row r="317" spans="1:6" x14ac:dyDescent="0.25">
      <c r="A317">
        <v>-34.979301534702756</v>
      </c>
      <c r="B317">
        <v>148.99524917575133</v>
      </c>
      <c r="C317">
        <v>605</v>
      </c>
      <c r="F317">
        <v>605</v>
      </c>
    </row>
    <row r="318" spans="1:6" x14ac:dyDescent="0.25">
      <c r="A318">
        <v>-34.978410537585546</v>
      </c>
      <c r="B318">
        <v>148.99508337919656</v>
      </c>
      <c r="C318">
        <v>598</v>
      </c>
      <c r="F318">
        <v>598</v>
      </c>
    </row>
    <row r="319" spans="1:6" x14ac:dyDescent="0.25">
      <c r="A319">
        <v>-34.977519540110961</v>
      </c>
      <c r="B319">
        <v>148.99491758623321</v>
      </c>
      <c r="C319">
        <v>598</v>
      </c>
      <c r="F319">
        <v>598</v>
      </c>
    </row>
    <row r="320" spans="1:6" x14ac:dyDescent="0.25">
      <c r="A320">
        <v>-34.97662854227903</v>
      </c>
      <c r="B320">
        <v>148.99475179686112</v>
      </c>
      <c r="C320">
        <v>603</v>
      </c>
      <c r="F320">
        <v>603</v>
      </c>
    </row>
    <row r="321" spans="1:6" x14ac:dyDescent="0.25">
      <c r="A321">
        <v>-34.975737544089782</v>
      </c>
      <c r="B321">
        <v>148.99458601108017</v>
      </c>
      <c r="C321">
        <v>600</v>
      </c>
      <c r="F321">
        <v>600</v>
      </c>
    </row>
    <row r="322" spans="1:6" x14ac:dyDescent="0.25">
      <c r="A322">
        <v>-34.974846545543187</v>
      </c>
      <c r="B322">
        <v>148.99442022889008</v>
      </c>
      <c r="C322">
        <v>597</v>
      </c>
      <c r="F322">
        <v>597</v>
      </c>
    </row>
    <row r="323" spans="1:6" x14ac:dyDescent="0.25">
      <c r="A323">
        <v>-34.973955546639303</v>
      </c>
      <c r="B323">
        <v>148.99425445029067</v>
      </c>
      <c r="C323">
        <v>594</v>
      </c>
      <c r="F323">
        <v>594</v>
      </c>
    </row>
    <row r="324" spans="1:6" x14ac:dyDescent="0.25">
      <c r="A324">
        <v>-34.973064547378101</v>
      </c>
      <c r="B324">
        <v>148.99408867528177</v>
      </c>
      <c r="C324">
        <v>591</v>
      </c>
      <c r="F324">
        <v>591</v>
      </c>
    </row>
    <row r="325" spans="1:6" x14ac:dyDescent="0.25">
      <c r="A325">
        <v>-34.972173547759638</v>
      </c>
      <c r="B325">
        <v>148.99392290386317</v>
      </c>
      <c r="C325">
        <v>586</v>
      </c>
      <c r="F325">
        <v>586</v>
      </c>
    </row>
    <row r="326" spans="1:6" x14ac:dyDescent="0.25">
      <c r="A326">
        <v>-34.971282547783915</v>
      </c>
      <c r="B326">
        <v>148.99375713603467</v>
      </c>
      <c r="C326">
        <v>584</v>
      </c>
      <c r="F326">
        <v>584</v>
      </c>
    </row>
    <row r="327" spans="1:6" x14ac:dyDescent="0.25">
      <c r="A327">
        <v>-34.97039154745093</v>
      </c>
      <c r="B327">
        <v>148.99359137179607</v>
      </c>
      <c r="C327">
        <v>587</v>
      </c>
      <c r="F327">
        <v>587</v>
      </c>
    </row>
    <row r="328" spans="1:6" x14ac:dyDescent="0.25">
      <c r="A328">
        <v>-34.969500546760685</v>
      </c>
      <c r="B328">
        <v>148.99342561114713</v>
      </c>
      <c r="C328">
        <v>592</v>
      </c>
      <c r="F328">
        <v>592</v>
      </c>
    </row>
    <row r="329" spans="1:6" x14ac:dyDescent="0.25">
      <c r="A329">
        <v>-34.968609545713235</v>
      </c>
      <c r="B329">
        <v>148.9932598540878</v>
      </c>
      <c r="C329">
        <v>598</v>
      </c>
      <c r="F329">
        <v>598</v>
      </c>
    </row>
    <row r="330" spans="1:6" x14ac:dyDescent="0.25">
      <c r="A330">
        <v>-34.967718544308582</v>
      </c>
      <c r="B330">
        <v>148.99309410061772</v>
      </c>
      <c r="C330">
        <v>601</v>
      </c>
      <c r="F330">
        <v>601</v>
      </c>
    </row>
    <row r="331" spans="1:6" x14ac:dyDescent="0.25">
      <c r="A331">
        <v>-34.966827542546696</v>
      </c>
      <c r="B331">
        <v>148.9929283507368</v>
      </c>
      <c r="C331">
        <v>599</v>
      </c>
      <c r="F331">
        <v>599</v>
      </c>
    </row>
    <row r="332" spans="1:6" x14ac:dyDescent="0.25">
      <c r="A332">
        <v>-34.965936540427663</v>
      </c>
      <c r="B332">
        <v>148.99276260444481</v>
      </c>
      <c r="C332">
        <v>599</v>
      </c>
      <c r="F332">
        <v>599</v>
      </c>
    </row>
    <row r="333" spans="1:6" x14ac:dyDescent="0.25">
      <c r="A333">
        <v>-34.965045537951426</v>
      </c>
      <c r="B333">
        <v>148.9925968617415</v>
      </c>
      <c r="C333">
        <v>599</v>
      </c>
      <c r="F333">
        <v>599</v>
      </c>
    </row>
    <row r="334" spans="1:6" x14ac:dyDescent="0.25">
      <c r="A334">
        <v>-34.964154535118041</v>
      </c>
      <c r="B334">
        <v>148.99243112262673</v>
      </c>
      <c r="C334">
        <v>599</v>
      </c>
      <c r="F334">
        <v>599</v>
      </c>
    </row>
    <row r="335" spans="1:6" x14ac:dyDescent="0.25">
      <c r="A335">
        <v>-34.96326353192751</v>
      </c>
      <c r="B335">
        <v>148.99226538710036</v>
      </c>
      <c r="C335">
        <v>601</v>
      </c>
      <c r="F335">
        <v>601</v>
      </c>
    </row>
    <row r="336" spans="1:6" x14ac:dyDescent="0.25">
      <c r="A336">
        <v>-34.962372528379859</v>
      </c>
      <c r="B336">
        <v>148.99209965516212</v>
      </c>
      <c r="C336">
        <v>602</v>
      </c>
      <c r="F336">
        <v>602</v>
      </c>
    </row>
    <row r="337" spans="1:6" x14ac:dyDescent="0.25">
      <c r="A337">
        <v>-34.96148152447509</v>
      </c>
      <c r="B337">
        <v>148.99193392681184</v>
      </c>
      <c r="C337">
        <v>604</v>
      </c>
      <c r="F337">
        <v>604</v>
      </c>
    </row>
    <row r="338" spans="1:6" x14ac:dyDescent="0.25">
      <c r="A338">
        <v>-34.960590520213231</v>
      </c>
      <c r="B338">
        <v>148.99176820204934</v>
      </c>
      <c r="C338">
        <v>605</v>
      </c>
      <c r="F338">
        <v>605</v>
      </c>
    </row>
    <row r="339" spans="1:6" x14ac:dyDescent="0.25">
      <c r="A339">
        <v>-34.959699515594281</v>
      </c>
      <c r="B339">
        <v>148.99160248087435</v>
      </c>
      <c r="C339">
        <v>612</v>
      </c>
      <c r="F339">
        <v>612</v>
      </c>
    </row>
    <row r="340" spans="1:6" x14ac:dyDescent="0.25">
      <c r="A340">
        <v>-34.95880851061824</v>
      </c>
      <c r="B340">
        <v>148.99143676328674</v>
      </c>
      <c r="C340">
        <v>607</v>
      </c>
      <c r="F340">
        <v>607</v>
      </c>
    </row>
    <row r="341" spans="1:6" x14ac:dyDescent="0.25">
      <c r="A341">
        <v>-34.957917505285138</v>
      </c>
      <c r="B341">
        <v>148.9912710492863</v>
      </c>
      <c r="C341">
        <v>605</v>
      </c>
      <c r="F341">
        <v>605</v>
      </c>
    </row>
    <row r="342" spans="1:6" x14ac:dyDescent="0.25">
      <c r="A342">
        <v>-34.957026499595003</v>
      </c>
      <c r="B342">
        <v>148.99110533887279</v>
      </c>
      <c r="C342">
        <v>604</v>
      </c>
      <c r="F342">
        <v>604</v>
      </c>
    </row>
    <row r="343" spans="1:6" x14ac:dyDescent="0.25">
      <c r="A343">
        <v>-34.956135493547833</v>
      </c>
      <c r="B343">
        <v>148.99093963204609</v>
      </c>
      <c r="C343">
        <v>605</v>
      </c>
      <c r="F343">
        <v>605</v>
      </c>
    </row>
    <row r="344" spans="1:6" x14ac:dyDescent="0.25">
      <c r="A344">
        <v>-34.955244487143631</v>
      </c>
      <c r="B344">
        <v>148.99077392880599</v>
      </c>
      <c r="C344">
        <v>603</v>
      </c>
      <c r="F344">
        <v>603</v>
      </c>
    </row>
    <row r="345" spans="1:6" x14ac:dyDescent="0.25">
      <c r="A345">
        <v>-34.954353480382423</v>
      </c>
      <c r="B345">
        <v>148.99060822915231</v>
      </c>
      <c r="C345">
        <v>598</v>
      </c>
      <c r="F345">
        <v>598</v>
      </c>
    </row>
    <row r="346" spans="1:6" x14ac:dyDescent="0.25">
      <c r="A346">
        <v>-34.95346247326421</v>
      </c>
      <c r="B346">
        <v>148.99044253308477</v>
      </c>
      <c r="C346">
        <v>593</v>
      </c>
      <c r="F346">
        <v>593</v>
      </c>
    </row>
    <row r="347" spans="1:6" x14ac:dyDescent="0.25">
      <c r="A347">
        <v>-34.952571465789021</v>
      </c>
      <c r="B347">
        <v>148.99027684060326</v>
      </c>
      <c r="C347">
        <v>591</v>
      </c>
      <c r="F347">
        <v>591</v>
      </c>
    </row>
    <row r="348" spans="1:6" x14ac:dyDescent="0.25">
      <c r="A348">
        <v>-34.951680457956883</v>
      </c>
      <c r="B348">
        <v>148.99011115170754</v>
      </c>
      <c r="C348">
        <v>588</v>
      </c>
      <c r="F348">
        <v>588</v>
      </c>
    </row>
    <row r="349" spans="1:6" x14ac:dyDescent="0.25">
      <c r="A349">
        <v>-34.950789449767797</v>
      </c>
      <c r="B349">
        <v>148.98994546639744</v>
      </c>
      <c r="C349">
        <v>593</v>
      </c>
      <c r="F349">
        <v>593</v>
      </c>
    </row>
    <row r="350" spans="1:6" x14ac:dyDescent="0.25">
      <c r="A350">
        <v>-34.949898441221762</v>
      </c>
      <c r="B350">
        <v>148.98977978467275</v>
      </c>
      <c r="C350">
        <v>598</v>
      </c>
      <c r="F350">
        <v>598</v>
      </c>
    </row>
    <row r="351" spans="1:6" x14ac:dyDescent="0.25">
      <c r="A351">
        <v>-34.949007432318808</v>
      </c>
      <c r="B351">
        <v>148.98961410653328</v>
      </c>
      <c r="C351">
        <v>599</v>
      </c>
      <c r="F351">
        <v>599</v>
      </c>
    </row>
    <row r="352" spans="1:6" x14ac:dyDescent="0.25">
      <c r="A352">
        <v>-34.948116423058934</v>
      </c>
      <c r="B352">
        <v>148.98944843197887</v>
      </c>
      <c r="C352">
        <v>597</v>
      </c>
      <c r="F352">
        <v>597</v>
      </c>
    </row>
    <row r="353" spans="1:6" x14ac:dyDescent="0.25">
      <c r="A353">
        <v>-34.947225413442197</v>
      </c>
      <c r="B353">
        <v>148.98928276100924</v>
      </c>
      <c r="C353">
        <v>600</v>
      </c>
      <c r="F353">
        <v>600</v>
      </c>
    </row>
    <row r="354" spans="1:6" x14ac:dyDescent="0.25">
      <c r="A354">
        <v>-34.946334403468541</v>
      </c>
      <c r="B354">
        <v>148.98911709362426</v>
      </c>
      <c r="C354">
        <v>600</v>
      </c>
      <c r="F354">
        <v>600</v>
      </c>
    </row>
    <row r="355" spans="1:6" x14ac:dyDescent="0.25">
      <c r="A355">
        <v>-34.945443393138021</v>
      </c>
      <c r="B355">
        <v>148.98895142982371</v>
      </c>
      <c r="C355">
        <v>605</v>
      </c>
      <c r="F355">
        <v>605</v>
      </c>
    </row>
    <row r="356" spans="1:6" x14ac:dyDescent="0.25">
      <c r="A356">
        <v>-34.944552382450638</v>
      </c>
      <c r="B356">
        <v>148.98878576960738</v>
      </c>
      <c r="C356">
        <v>607</v>
      </c>
      <c r="F356">
        <v>607</v>
      </c>
    </row>
    <row r="357" spans="1:6" x14ac:dyDescent="0.25">
      <c r="A357">
        <v>-34.943661371406421</v>
      </c>
      <c r="B357">
        <v>148.98862011297513</v>
      </c>
      <c r="C357">
        <v>600</v>
      </c>
      <c r="F357">
        <v>600</v>
      </c>
    </row>
    <row r="358" spans="1:6" x14ac:dyDescent="0.25">
      <c r="A358">
        <v>-34.942770360005397</v>
      </c>
      <c r="B358">
        <v>148.98845445992669</v>
      </c>
      <c r="C358">
        <v>600</v>
      </c>
      <c r="F358">
        <v>600</v>
      </c>
    </row>
    <row r="359" spans="1:6" x14ac:dyDescent="0.25">
      <c r="A359">
        <v>-34.941879348247539</v>
      </c>
      <c r="B359">
        <v>148.98828881046194</v>
      </c>
      <c r="C359">
        <v>600</v>
      </c>
      <c r="F359">
        <v>600</v>
      </c>
    </row>
    <row r="360" spans="1:6" x14ac:dyDescent="0.25">
      <c r="A360">
        <v>-34.940988336132875</v>
      </c>
      <c r="B360">
        <v>148.98812316458066</v>
      </c>
      <c r="C360">
        <v>600</v>
      </c>
      <c r="F360">
        <v>600</v>
      </c>
    </row>
    <row r="361" spans="1:6" x14ac:dyDescent="0.25">
      <c r="A361">
        <v>-34.940097323661433</v>
      </c>
      <c r="B361">
        <v>148.98795752228261</v>
      </c>
      <c r="C361">
        <v>599</v>
      </c>
      <c r="F361">
        <v>599</v>
      </c>
    </row>
    <row r="362" spans="1:6" x14ac:dyDescent="0.25">
      <c r="A362">
        <v>-34.939206310833214</v>
      </c>
      <c r="B362">
        <v>148.98779188356764</v>
      </c>
      <c r="C362">
        <v>601</v>
      </c>
      <c r="F362">
        <v>601</v>
      </c>
    </row>
    <row r="363" spans="1:6" x14ac:dyDescent="0.25">
      <c r="A363">
        <v>-34.938315297648217</v>
      </c>
      <c r="B363">
        <v>148.98762624843556</v>
      </c>
      <c r="C363">
        <v>605</v>
      </c>
      <c r="F363">
        <v>605</v>
      </c>
    </row>
    <row r="364" spans="1:6" x14ac:dyDescent="0.25">
      <c r="A364">
        <v>-34.937424284106498</v>
      </c>
      <c r="B364">
        <v>148.98746061688615</v>
      </c>
      <c r="C364">
        <v>599</v>
      </c>
      <c r="F364">
        <v>599</v>
      </c>
    </row>
    <row r="365" spans="1:6" x14ac:dyDescent="0.25">
      <c r="A365">
        <v>-34.936533270208059</v>
      </c>
      <c r="B365">
        <v>148.98729498891925</v>
      </c>
      <c r="C365">
        <v>598</v>
      </c>
      <c r="F365">
        <v>598</v>
      </c>
    </row>
    <row r="366" spans="1:6" x14ac:dyDescent="0.25">
      <c r="A366">
        <v>-34.935642255952899</v>
      </c>
      <c r="B366">
        <v>148.98712936453461</v>
      </c>
      <c r="C366">
        <v>603</v>
      </c>
      <c r="F366">
        <v>603</v>
      </c>
    </row>
    <row r="367" spans="1:6" x14ac:dyDescent="0.25">
      <c r="A367">
        <v>-34.934751241341019</v>
      </c>
      <c r="B367">
        <v>148.98696374373208</v>
      </c>
      <c r="C367">
        <v>602</v>
      </c>
      <c r="F367">
        <v>602</v>
      </c>
    </row>
    <row r="368" spans="1:6" x14ac:dyDescent="0.25">
      <c r="A368">
        <v>-34.933860226372474</v>
      </c>
      <c r="B368">
        <v>148.98679812651142</v>
      </c>
      <c r="C368">
        <v>599</v>
      </c>
      <c r="F368">
        <v>599</v>
      </c>
    </row>
    <row r="369" spans="1:6" x14ac:dyDescent="0.25">
      <c r="A369">
        <v>-34.932969211047237</v>
      </c>
      <c r="B369">
        <v>148.98663251287246</v>
      </c>
      <c r="C369">
        <v>593</v>
      </c>
      <c r="F369">
        <v>593</v>
      </c>
    </row>
    <row r="370" spans="1:6" x14ac:dyDescent="0.25">
      <c r="A370">
        <v>-34.932078195365335</v>
      </c>
      <c r="B370">
        <v>148.98646690281504</v>
      </c>
      <c r="C370">
        <v>587</v>
      </c>
      <c r="F370">
        <v>587</v>
      </c>
    </row>
    <row r="371" spans="1:6" x14ac:dyDescent="0.25">
      <c r="A371">
        <v>-34.931187179326798</v>
      </c>
      <c r="B371">
        <v>148.98630129633898</v>
      </c>
      <c r="C371">
        <v>582</v>
      </c>
      <c r="F371">
        <v>582</v>
      </c>
    </row>
    <row r="372" spans="1:6" x14ac:dyDescent="0.25">
      <c r="A372">
        <v>-34.930296162931597</v>
      </c>
      <c r="B372">
        <v>148.986135693444</v>
      </c>
      <c r="C372">
        <v>579</v>
      </c>
      <c r="F372">
        <v>579</v>
      </c>
    </row>
    <row r="373" spans="1:6" x14ac:dyDescent="0.25">
      <c r="A373">
        <v>-34.929405146179789</v>
      </c>
      <c r="B373">
        <v>148.98597009412993</v>
      </c>
      <c r="C373">
        <v>576</v>
      </c>
      <c r="F373">
        <v>576</v>
      </c>
    </row>
    <row r="374" spans="1:6" x14ac:dyDescent="0.25">
      <c r="A374">
        <v>-34.928514129071374</v>
      </c>
      <c r="B374">
        <v>148.98580449839659</v>
      </c>
      <c r="C374">
        <v>572</v>
      </c>
      <c r="F374">
        <v>572</v>
      </c>
    </row>
    <row r="375" spans="1:6" x14ac:dyDescent="0.25">
      <c r="A375">
        <v>-34.927623111606351</v>
      </c>
      <c r="B375">
        <v>148.98563890624382</v>
      </c>
      <c r="C375">
        <v>566</v>
      </c>
      <c r="F375">
        <v>566</v>
      </c>
    </row>
    <row r="376" spans="1:6" x14ac:dyDescent="0.25">
      <c r="A376">
        <v>-34.92673209378475</v>
      </c>
      <c r="B376">
        <v>148.98547331767134</v>
      </c>
      <c r="C376">
        <v>559</v>
      </c>
      <c r="F376">
        <v>559</v>
      </c>
    </row>
    <row r="377" spans="1:6" x14ac:dyDescent="0.25">
      <c r="A377">
        <v>-34.925841075606598</v>
      </c>
      <c r="B377">
        <v>148.98530773267902</v>
      </c>
      <c r="C377">
        <v>552</v>
      </c>
      <c r="F377">
        <v>552</v>
      </c>
    </row>
    <row r="378" spans="1:6" x14ac:dyDescent="0.25">
      <c r="A378">
        <v>-34.924950057071896</v>
      </c>
      <c r="B378">
        <v>148.9851421512667</v>
      </c>
      <c r="C378">
        <v>548</v>
      </c>
      <c r="F378">
        <v>548</v>
      </c>
    </row>
    <row r="379" spans="1:6" x14ac:dyDescent="0.25">
      <c r="A379">
        <v>-34.924059038180644</v>
      </c>
      <c r="B379">
        <v>148.9849765734341</v>
      </c>
      <c r="C379">
        <v>550</v>
      </c>
      <c r="F379">
        <v>550</v>
      </c>
    </row>
    <row r="380" spans="1:6" x14ac:dyDescent="0.25">
      <c r="A380">
        <v>-34.92316801893287</v>
      </c>
      <c r="B380">
        <v>148.98481099918104</v>
      </c>
      <c r="C380">
        <v>551</v>
      </c>
      <c r="F380">
        <v>551</v>
      </c>
    </row>
    <row r="381" spans="1:6" x14ac:dyDescent="0.25">
      <c r="A381">
        <v>-34.922276999328574</v>
      </c>
      <c r="B381">
        <v>148.98464542850735</v>
      </c>
      <c r="C381">
        <v>552</v>
      </c>
      <c r="F381">
        <v>552</v>
      </c>
    </row>
    <row r="382" spans="1:6" x14ac:dyDescent="0.25">
      <c r="A382">
        <v>-34.921385979367784</v>
      </c>
      <c r="B382">
        <v>148.98447986141286</v>
      </c>
      <c r="C382">
        <v>552</v>
      </c>
      <c r="F382">
        <v>552</v>
      </c>
    </row>
    <row r="383" spans="1:6" x14ac:dyDescent="0.25">
      <c r="A383">
        <v>-34.920494959050529</v>
      </c>
      <c r="B383">
        <v>148.98431429789736</v>
      </c>
      <c r="C383">
        <v>550</v>
      </c>
      <c r="F383">
        <v>550</v>
      </c>
    </row>
    <row r="384" spans="1:6" x14ac:dyDescent="0.25">
      <c r="A384">
        <v>-34.919603938376781</v>
      </c>
      <c r="B384">
        <v>148.9841487379606</v>
      </c>
      <c r="C384">
        <v>548</v>
      </c>
      <c r="F384">
        <v>548</v>
      </c>
    </row>
    <row r="385" spans="1:6" x14ac:dyDescent="0.25">
      <c r="A385">
        <v>-34.918712917346568</v>
      </c>
      <c r="B385">
        <v>148.98398318160241</v>
      </c>
      <c r="C385">
        <v>542</v>
      </c>
      <c r="F385">
        <v>542</v>
      </c>
    </row>
    <row r="386" spans="1:6" x14ac:dyDescent="0.25">
      <c r="A386">
        <v>-34.917821895959918</v>
      </c>
      <c r="B386">
        <v>148.98381762882264</v>
      </c>
      <c r="C386">
        <v>539</v>
      </c>
      <c r="F386">
        <v>539</v>
      </c>
    </row>
    <row r="387" spans="1:6" x14ac:dyDescent="0.25">
      <c r="A387">
        <v>-34.916930874216831</v>
      </c>
      <c r="B387">
        <v>148.98365207962104</v>
      </c>
      <c r="C387">
        <v>537</v>
      </c>
      <c r="F387">
        <v>537</v>
      </c>
    </row>
    <row r="388" spans="1:6" x14ac:dyDescent="0.25">
      <c r="A388">
        <v>-34.916039852117336</v>
      </c>
      <c r="B388">
        <v>148.98348653399751</v>
      </c>
      <c r="C388">
        <v>540</v>
      </c>
      <c r="F388">
        <v>540</v>
      </c>
    </row>
    <row r="389" spans="1:6" x14ac:dyDescent="0.25">
      <c r="A389">
        <v>-34.915148829661433</v>
      </c>
      <c r="B389">
        <v>148.9833209919517</v>
      </c>
      <c r="C389">
        <v>539</v>
      </c>
      <c r="F389">
        <v>539</v>
      </c>
    </row>
    <row r="390" spans="1:6" x14ac:dyDescent="0.25">
      <c r="A390">
        <v>-34.91425780684915</v>
      </c>
      <c r="B390">
        <v>148.9831554534835</v>
      </c>
      <c r="C390">
        <v>539</v>
      </c>
      <c r="F390">
        <v>539</v>
      </c>
    </row>
    <row r="391" spans="1:6" x14ac:dyDescent="0.25">
      <c r="A391">
        <v>-34.913366783680488</v>
      </c>
      <c r="B391">
        <v>148.98298991859281</v>
      </c>
      <c r="C391">
        <v>540</v>
      </c>
      <c r="F391">
        <v>540</v>
      </c>
    </row>
    <row r="392" spans="1:6" x14ac:dyDescent="0.25">
      <c r="A392">
        <v>-34.912475760155473</v>
      </c>
      <c r="B392">
        <v>148.98282438727927</v>
      </c>
      <c r="C392">
        <v>540</v>
      </c>
      <c r="F392">
        <v>540</v>
      </c>
    </row>
    <row r="393" spans="1:6" x14ac:dyDescent="0.25">
      <c r="A393">
        <v>-34.911584736274108</v>
      </c>
      <c r="B393">
        <v>148.98265885954277</v>
      </c>
      <c r="C393">
        <v>537</v>
      </c>
      <c r="F393">
        <v>537</v>
      </c>
    </row>
    <row r="394" spans="1:6" x14ac:dyDescent="0.25">
      <c r="A394">
        <v>-34.910693712036391</v>
      </c>
      <c r="B394">
        <v>148.98249333538308</v>
      </c>
      <c r="C394">
        <v>540</v>
      </c>
      <c r="F394">
        <v>540</v>
      </c>
    </row>
    <row r="395" spans="1:6" x14ac:dyDescent="0.25">
      <c r="A395">
        <v>-34.909802687442379</v>
      </c>
      <c r="B395">
        <v>148.9823278148001</v>
      </c>
      <c r="C395">
        <v>542</v>
      </c>
      <c r="F395">
        <v>542</v>
      </c>
    </row>
    <row r="396" spans="1:6" x14ac:dyDescent="0.25">
      <c r="A396">
        <v>-34.908911662492045</v>
      </c>
      <c r="B396">
        <v>148.98216229779354</v>
      </c>
      <c r="C396">
        <v>540</v>
      </c>
      <c r="F396">
        <v>540</v>
      </c>
    </row>
    <row r="397" spans="1:6" x14ac:dyDescent="0.25">
      <c r="A397">
        <v>-34.908020637185416</v>
      </c>
      <c r="B397">
        <v>148.98199678436322</v>
      </c>
      <c r="C397">
        <v>536</v>
      </c>
      <c r="F397">
        <v>536</v>
      </c>
    </row>
    <row r="398" spans="1:6" x14ac:dyDescent="0.25">
      <c r="A398">
        <v>-34.907129611522492</v>
      </c>
      <c r="B398">
        <v>148.98183127450898</v>
      </c>
      <c r="C398">
        <v>537</v>
      </c>
      <c r="F398">
        <v>537</v>
      </c>
    </row>
    <row r="399" spans="1:6" x14ac:dyDescent="0.25">
      <c r="A399">
        <v>-34.906238585503331</v>
      </c>
      <c r="B399">
        <v>148.98166576823058</v>
      </c>
      <c r="C399">
        <v>539</v>
      </c>
      <c r="F399">
        <v>539</v>
      </c>
    </row>
    <row r="400" spans="1:6" x14ac:dyDescent="0.25">
      <c r="A400">
        <v>-34.905347559127904</v>
      </c>
      <c r="B400">
        <v>148.98150026552787</v>
      </c>
      <c r="C400">
        <v>536</v>
      </c>
      <c r="F400">
        <v>536</v>
      </c>
    </row>
    <row r="401" spans="1:6" x14ac:dyDescent="0.25">
      <c r="A401">
        <v>-34.904456532396239</v>
      </c>
      <c r="B401">
        <v>148.98133476640061</v>
      </c>
      <c r="C401">
        <v>540</v>
      </c>
      <c r="F401">
        <v>540</v>
      </c>
    </row>
    <row r="402" spans="1:6" x14ac:dyDescent="0.25">
      <c r="A402">
        <v>-34.903565505308336</v>
      </c>
      <c r="B402">
        <v>148.98116927084862</v>
      </c>
      <c r="C402">
        <v>543</v>
      </c>
      <c r="F402">
        <v>543</v>
      </c>
    </row>
    <row r="403" spans="1:6" x14ac:dyDescent="0.25">
      <c r="A403">
        <v>-34.902674477864252</v>
      </c>
      <c r="B403">
        <v>148.9810037788717</v>
      </c>
      <c r="C403">
        <v>542</v>
      </c>
      <c r="F403">
        <v>542</v>
      </c>
    </row>
    <row r="404" spans="1:6" x14ac:dyDescent="0.25">
      <c r="A404">
        <v>-34.901783450063959</v>
      </c>
      <c r="B404">
        <v>148.98083829046971</v>
      </c>
      <c r="C404">
        <v>544</v>
      </c>
      <c r="F404">
        <v>544</v>
      </c>
    </row>
    <row r="405" spans="1:6" x14ac:dyDescent="0.25">
      <c r="A405">
        <v>-34.900892421907486</v>
      </c>
      <c r="B405">
        <v>148.98067280564237</v>
      </c>
      <c r="C405">
        <v>549</v>
      </c>
      <c r="F405">
        <v>549</v>
      </c>
    </row>
    <row r="406" spans="1:6" x14ac:dyDescent="0.25">
      <c r="A406">
        <v>-34.900001393394831</v>
      </c>
      <c r="B406">
        <v>148.98050732438958</v>
      </c>
      <c r="C406">
        <v>546</v>
      </c>
      <c r="F406">
        <v>546</v>
      </c>
    </row>
    <row r="407" spans="1:6" x14ac:dyDescent="0.25">
      <c r="A407">
        <v>-34.899110364526024</v>
      </c>
      <c r="B407">
        <v>148.98034184671099</v>
      </c>
      <c r="C407">
        <v>544</v>
      </c>
      <c r="F407">
        <v>544</v>
      </c>
    </row>
    <row r="408" spans="1:6" x14ac:dyDescent="0.25">
      <c r="A408">
        <v>-34.898219335301064</v>
      </c>
      <c r="B408">
        <v>148.98017637260659</v>
      </c>
      <c r="C408">
        <v>544</v>
      </c>
      <c r="F408">
        <v>544</v>
      </c>
    </row>
    <row r="409" spans="1:6" x14ac:dyDescent="0.25">
      <c r="A409">
        <v>-34.897328305719981</v>
      </c>
      <c r="B409">
        <v>148.98001090207606</v>
      </c>
      <c r="C409">
        <v>546</v>
      </c>
      <c r="F409">
        <v>546</v>
      </c>
    </row>
    <row r="410" spans="1:6" x14ac:dyDescent="0.25">
      <c r="A410">
        <v>-34.896437275782773</v>
      </c>
      <c r="B410">
        <v>148.97984543511927</v>
      </c>
      <c r="C410">
        <v>548</v>
      </c>
      <c r="F410">
        <v>548</v>
      </c>
    </row>
    <row r="411" spans="1:6" x14ac:dyDescent="0.25">
      <c r="A411">
        <v>-34.89554624548947</v>
      </c>
      <c r="B411">
        <v>148.979679971736</v>
      </c>
      <c r="C411">
        <v>549</v>
      </c>
      <c r="F411">
        <v>549</v>
      </c>
    </row>
    <row r="412" spans="1:6" x14ac:dyDescent="0.25">
      <c r="A412">
        <v>-34.8946552148401</v>
      </c>
      <c r="B412">
        <v>148.97951451192608</v>
      </c>
      <c r="C412">
        <v>546</v>
      </c>
      <c r="F412">
        <v>546</v>
      </c>
    </row>
    <row r="413" spans="1:6" x14ac:dyDescent="0.25">
      <c r="A413">
        <v>-34.893764183834662</v>
      </c>
      <c r="B413">
        <v>148.97934905568928</v>
      </c>
      <c r="C413">
        <v>541</v>
      </c>
      <c r="F413">
        <v>541</v>
      </c>
    </row>
    <row r="414" spans="1:6" x14ac:dyDescent="0.25">
      <c r="A414">
        <v>-34.892873152473157</v>
      </c>
      <c r="B414">
        <v>148.97918360302543</v>
      </c>
      <c r="C414">
        <v>539</v>
      </c>
      <c r="F414">
        <v>539</v>
      </c>
    </row>
    <row r="415" spans="1:6" x14ac:dyDescent="0.25">
      <c r="A415">
        <v>-34.891982120755586</v>
      </c>
      <c r="B415">
        <v>148.97901815393436</v>
      </c>
      <c r="C415">
        <v>538</v>
      </c>
      <c r="F415">
        <v>538</v>
      </c>
    </row>
    <row r="416" spans="1:6" x14ac:dyDescent="0.25">
      <c r="A416">
        <v>-34.891091088682003</v>
      </c>
      <c r="B416">
        <v>148.97885270841584</v>
      </c>
      <c r="C416">
        <v>536</v>
      </c>
      <c r="F416">
        <v>536</v>
      </c>
    </row>
    <row r="417" spans="1:6" x14ac:dyDescent="0.25">
      <c r="A417">
        <v>-34.890200056252382</v>
      </c>
      <c r="B417">
        <v>148.97868726646965</v>
      </c>
      <c r="C417">
        <v>536</v>
      </c>
      <c r="F417">
        <v>536</v>
      </c>
    </row>
    <row r="418" spans="1:6" x14ac:dyDescent="0.25">
      <c r="A418">
        <v>-34.889309023466751</v>
      </c>
      <c r="B418">
        <v>148.97852182809561</v>
      </c>
      <c r="C418">
        <v>534</v>
      </c>
      <c r="F418">
        <v>534</v>
      </c>
    </row>
    <row r="419" spans="1:6" x14ac:dyDescent="0.25">
      <c r="A419">
        <v>-34.888417990325138</v>
      </c>
      <c r="B419">
        <v>148.97835639329355</v>
      </c>
      <c r="C419">
        <v>526</v>
      </c>
      <c r="F419">
        <v>526</v>
      </c>
    </row>
    <row r="420" spans="1:6" x14ac:dyDescent="0.25">
      <c r="A420">
        <v>-34.887526956827543</v>
      </c>
      <c r="B420">
        <v>148.97819096206325</v>
      </c>
      <c r="C420">
        <v>520</v>
      </c>
      <c r="F420">
        <v>520</v>
      </c>
    </row>
    <row r="421" spans="1:6" x14ac:dyDescent="0.25">
      <c r="A421">
        <v>-34.886635922973994</v>
      </c>
      <c r="B421">
        <v>148.97802553440454</v>
      </c>
      <c r="C421">
        <v>518</v>
      </c>
      <c r="F421">
        <v>518</v>
      </c>
    </row>
    <row r="422" spans="1:6" x14ac:dyDescent="0.25">
      <c r="A422">
        <v>-34.885744888764492</v>
      </c>
      <c r="B422">
        <v>148.97786011031718</v>
      </c>
      <c r="C422">
        <v>511</v>
      </c>
      <c r="F422">
        <v>511</v>
      </c>
    </row>
    <row r="423" spans="1:6" x14ac:dyDescent="0.25">
      <c r="A423">
        <v>-34.884853854199065</v>
      </c>
      <c r="B423">
        <v>148.97769468980107</v>
      </c>
      <c r="C423">
        <v>510</v>
      </c>
      <c r="F423">
        <v>510</v>
      </c>
    </row>
    <row r="424" spans="1:6" x14ac:dyDescent="0.25">
      <c r="A424">
        <v>-34.883962819277713</v>
      </c>
      <c r="B424">
        <v>148.97752927285592</v>
      </c>
      <c r="C424">
        <v>510</v>
      </c>
      <c r="F424">
        <v>510</v>
      </c>
    </row>
    <row r="425" spans="1:6" x14ac:dyDescent="0.25">
      <c r="A425">
        <v>-34.883071784000435</v>
      </c>
      <c r="B425">
        <v>148.97736385948156</v>
      </c>
      <c r="C425">
        <v>503</v>
      </c>
      <c r="F425">
        <v>503</v>
      </c>
    </row>
    <row r="426" spans="1:6" x14ac:dyDescent="0.25">
      <c r="A426">
        <v>-34.882180748367261</v>
      </c>
      <c r="B426">
        <v>148.97719844967781</v>
      </c>
      <c r="C426">
        <v>509</v>
      </c>
      <c r="F426">
        <v>509</v>
      </c>
    </row>
    <row r="427" spans="1:6" x14ac:dyDescent="0.25">
      <c r="A427">
        <v>-34.881289712378219</v>
      </c>
      <c r="B427">
        <v>148.97703304344452</v>
      </c>
      <c r="C427">
        <v>512</v>
      </c>
      <c r="F427">
        <v>512</v>
      </c>
    </row>
    <row r="428" spans="1:6" x14ac:dyDescent="0.25">
      <c r="A428">
        <v>-34.88039867603328</v>
      </c>
      <c r="B428">
        <v>148.97686764078139</v>
      </c>
      <c r="C428">
        <v>516</v>
      </c>
      <c r="F428">
        <v>516</v>
      </c>
    </row>
    <row r="429" spans="1:6" x14ac:dyDescent="0.25">
      <c r="A429">
        <v>-34.879507639332502</v>
      </c>
      <c r="B429">
        <v>148.97670224168826</v>
      </c>
      <c r="C429">
        <v>519</v>
      </c>
      <c r="F429">
        <v>519</v>
      </c>
    </row>
    <row r="430" spans="1:6" x14ac:dyDescent="0.25">
      <c r="A430">
        <v>-34.878616602275883</v>
      </c>
      <c r="B430">
        <v>148.976536846165</v>
      </c>
      <c r="C430">
        <v>516</v>
      </c>
      <c r="F430">
        <v>516</v>
      </c>
    </row>
    <row r="431" spans="1:6" x14ac:dyDescent="0.25">
      <c r="A431">
        <v>-34.877725564863454</v>
      </c>
      <c r="B431">
        <v>148.9763714542114</v>
      </c>
      <c r="C431">
        <v>518</v>
      </c>
      <c r="F431">
        <v>518</v>
      </c>
    </row>
    <row r="432" spans="1:6" x14ac:dyDescent="0.25">
      <c r="A432">
        <v>-34.876834527095184</v>
      </c>
      <c r="B432">
        <v>148.97620606582723</v>
      </c>
      <c r="C432">
        <v>522</v>
      </c>
      <c r="F432">
        <v>522</v>
      </c>
    </row>
    <row r="433" spans="1:6" x14ac:dyDescent="0.25">
      <c r="A433">
        <v>-34.875943488971132</v>
      </c>
      <c r="B433">
        <v>148.97604068101231</v>
      </c>
      <c r="C433">
        <v>527</v>
      </c>
      <c r="F433">
        <v>527</v>
      </c>
    </row>
    <row r="434" spans="1:6" x14ac:dyDescent="0.25">
      <c r="A434">
        <v>-34.875052450491268</v>
      </c>
      <c r="B434">
        <v>148.97587529976647</v>
      </c>
      <c r="C434">
        <v>537</v>
      </c>
      <c r="F434">
        <v>537</v>
      </c>
    </row>
    <row r="435" spans="1:6" x14ac:dyDescent="0.25">
      <c r="A435">
        <v>-34.874161411655649</v>
      </c>
      <c r="B435">
        <v>148.97570992208944</v>
      </c>
      <c r="C435">
        <v>556</v>
      </c>
      <c r="F435">
        <v>556</v>
      </c>
    </row>
    <row r="436" spans="1:6" x14ac:dyDescent="0.25">
      <c r="A436">
        <v>-34.873270372464276</v>
      </c>
      <c r="B436">
        <v>148.97554454798109</v>
      </c>
      <c r="C436">
        <v>563</v>
      </c>
      <c r="F436">
        <v>563</v>
      </c>
    </row>
    <row r="437" spans="1:6" x14ac:dyDescent="0.25">
      <c r="A437">
        <v>-34.872379332917149</v>
      </c>
      <c r="B437">
        <v>148.9753791774412</v>
      </c>
      <c r="C437">
        <v>563</v>
      </c>
      <c r="F437">
        <v>563</v>
      </c>
    </row>
    <row r="438" spans="1:6" x14ac:dyDescent="0.25">
      <c r="A438">
        <v>-34.871488293014295</v>
      </c>
      <c r="B438">
        <v>148.9752138104696</v>
      </c>
      <c r="C438">
        <v>557</v>
      </c>
      <c r="F438">
        <v>557</v>
      </c>
    </row>
    <row r="439" spans="1:6" x14ac:dyDescent="0.25">
      <c r="A439">
        <v>-34.870597252755715</v>
      </c>
      <c r="B439">
        <v>148.97504844706611</v>
      </c>
      <c r="C439">
        <v>555</v>
      </c>
      <c r="F439">
        <v>555</v>
      </c>
    </row>
    <row r="440" spans="1:6" x14ac:dyDescent="0.25">
      <c r="A440">
        <v>-34.869706212141438</v>
      </c>
      <c r="B440">
        <v>148.97488308723052</v>
      </c>
      <c r="C440">
        <v>558</v>
      </c>
      <c r="F440">
        <v>558</v>
      </c>
    </row>
    <row r="441" spans="1:6" x14ac:dyDescent="0.25">
      <c r="A441">
        <v>-34.868815171171462</v>
      </c>
      <c r="B441">
        <v>148.97471773096254</v>
      </c>
      <c r="C441">
        <v>549</v>
      </c>
      <c r="F441">
        <v>549</v>
      </c>
    </row>
    <row r="442" spans="1:6" x14ac:dyDescent="0.25">
      <c r="A442">
        <v>-34.867924129845818</v>
      </c>
      <c r="B442">
        <v>148.97455237826216</v>
      </c>
      <c r="C442">
        <v>545</v>
      </c>
      <c r="F442">
        <v>545</v>
      </c>
    </row>
    <row r="443" spans="1:6" x14ac:dyDescent="0.25">
      <c r="A443">
        <v>-34.867033088164504</v>
      </c>
      <c r="B443">
        <v>148.97438702912905</v>
      </c>
      <c r="C443">
        <v>543</v>
      </c>
      <c r="F443">
        <v>543</v>
      </c>
    </row>
    <row r="444" spans="1:6" x14ac:dyDescent="0.25">
      <c r="A444">
        <v>-34.86614204612755</v>
      </c>
      <c r="B444">
        <v>148.97422168356309</v>
      </c>
      <c r="C444">
        <v>536</v>
      </c>
      <c r="F444">
        <v>536</v>
      </c>
    </row>
    <row r="445" spans="1:6" x14ac:dyDescent="0.25">
      <c r="A445">
        <v>-34.865251003734954</v>
      </c>
      <c r="B445">
        <v>148.97405634156399</v>
      </c>
      <c r="C445">
        <v>534</v>
      </c>
      <c r="F445">
        <v>534</v>
      </c>
    </row>
    <row r="446" spans="1:6" x14ac:dyDescent="0.25">
      <c r="A446">
        <v>-34.864359960986747</v>
      </c>
      <c r="B446">
        <v>148.9738910031316</v>
      </c>
      <c r="C446">
        <v>531</v>
      </c>
      <c r="F446">
        <v>531</v>
      </c>
    </row>
    <row r="447" spans="1:6" x14ac:dyDescent="0.25">
      <c r="A447">
        <v>-34.863468917882898</v>
      </c>
      <c r="B447">
        <v>148.97372566826573</v>
      </c>
      <c r="C447">
        <v>525</v>
      </c>
      <c r="F447">
        <v>525</v>
      </c>
    </row>
    <row r="448" spans="1:6" x14ac:dyDescent="0.25">
      <c r="A448">
        <v>-34.862577874423465</v>
      </c>
      <c r="B448">
        <v>148.97356033696622</v>
      </c>
      <c r="C448">
        <v>534</v>
      </c>
      <c r="F448">
        <v>534</v>
      </c>
    </row>
    <row r="449" spans="1:6" x14ac:dyDescent="0.25">
      <c r="A449">
        <v>-34.861686830608448</v>
      </c>
      <c r="B449">
        <v>148.97339500923283</v>
      </c>
      <c r="C449">
        <v>524</v>
      </c>
      <c r="F449">
        <v>524</v>
      </c>
    </row>
    <row r="450" spans="1:6" x14ac:dyDescent="0.25">
      <c r="A450">
        <v>-34.860795786437848</v>
      </c>
      <c r="B450">
        <v>148.97322968506535</v>
      </c>
      <c r="C450">
        <v>529</v>
      </c>
      <c r="F450">
        <v>529</v>
      </c>
    </row>
    <row r="451" spans="1:6" x14ac:dyDescent="0.25">
      <c r="A451">
        <v>-34.85990474191172</v>
      </c>
      <c r="B451">
        <v>148.97306436446365</v>
      </c>
      <c r="C451">
        <v>530</v>
      </c>
      <c r="F451">
        <v>530</v>
      </c>
    </row>
    <row r="452" spans="1:6" x14ac:dyDescent="0.25">
      <c r="A452">
        <v>-34.859013697030036</v>
      </c>
      <c r="B452">
        <v>148.97289904742752</v>
      </c>
      <c r="C452">
        <v>536</v>
      </c>
      <c r="F452">
        <v>536</v>
      </c>
    </row>
    <row r="453" spans="1:6" x14ac:dyDescent="0.25">
      <c r="A453">
        <v>-34.858122651792826</v>
      </c>
      <c r="B453">
        <v>148.97273373395677</v>
      </c>
      <c r="C453">
        <v>546</v>
      </c>
      <c r="F453">
        <v>546</v>
      </c>
    </row>
    <row r="454" spans="1:6" x14ac:dyDescent="0.25">
      <c r="A454">
        <v>-34.857231606200116</v>
      </c>
      <c r="B454">
        <v>148.97256842405119</v>
      </c>
      <c r="C454">
        <v>552</v>
      </c>
      <c r="F454">
        <v>552</v>
      </c>
    </row>
    <row r="455" spans="1:6" x14ac:dyDescent="0.25">
      <c r="A455">
        <v>-34.856340560251908</v>
      </c>
      <c r="B455">
        <v>148.97240311771054</v>
      </c>
      <c r="C455">
        <v>566</v>
      </c>
      <c r="F455">
        <v>566</v>
      </c>
    </row>
    <row r="456" spans="1:6" x14ac:dyDescent="0.25">
      <c r="A456">
        <v>-34.855449513948201</v>
      </c>
      <c r="B456">
        <v>148.97223781493472</v>
      </c>
      <c r="C456">
        <v>573</v>
      </c>
      <c r="F456">
        <v>573</v>
      </c>
    </row>
    <row r="457" spans="1:6" x14ac:dyDescent="0.25">
      <c r="A457">
        <v>-34.854558467289024</v>
      </c>
      <c r="B457">
        <v>148.97207251572348</v>
      </c>
      <c r="C457">
        <v>580</v>
      </c>
      <c r="F457">
        <v>580</v>
      </c>
    </row>
    <row r="458" spans="1:6" x14ac:dyDescent="0.25">
      <c r="A458">
        <v>-34.853667420274405</v>
      </c>
      <c r="B458">
        <v>148.97190722007662</v>
      </c>
      <c r="C458">
        <v>600</v>
      </c>
      <c r="F458">
        <v>600</v>
      </c>
    </row>
    <row r="459" spans="1:6" x14ac:dyDescent="0.25">
      <c r="A459">
        <v>-34.852776372904344</v>
      </c>
      <c r="B459">
        <v>148.971741927994</v>
      </c>
      <c r="C459">
        <v>621</v>
      </c>
      <c r="F459">
        <v>621</v>
      </c>
    </row>
    <row r="460" spans="1:6" x14ac:dyDescent="0.25">
      <c r="A460">
        <v>-34.851885325178841</v>
      </c>
      <c r="B460">
        <v>148.97157663947536</v>
      </c>
      <c r="C460">
        <v>656</v>
      </c>
      <c r="F460">
        <v>656</v>
      </c>
    </row>
    <row r="461" spans="1:6" x14ac:dyDescent="0.25">
      <c r="A461">
        <v>-34.851332000000014</v>
      </c>
      <c r="B461">
        <v>148.971474</v>
      </c>
      <c r="C461">
        <v>676</v>
      </c>
      <c r="F461">
        <v>676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F96F-1C76-47E4-81E3-F912118A3314}">
  <sheetPr codeName="Sheet4"/>
  <dimension ref="A1:C622"/>
  <sheetViews>
    <sheetView topLeftCell="A4" workbookViewId="0">
      <selection activeCell="AE27" sqref="AE27"/>
    </sheetView>
  </sheetViews>
  <sheetFormatPr defaultRowHeight="15" x14ac:dyDescent="0.25"/>
  <sheetData>
    <row r="1" spans="1:3" x14ac:dyDescent="0.25">
      <c r="A1" s="2">
        <v>-31.176749999999998</v>
      </c>
      <c r="B1" s="8">
        <v>150.89236099999999</v>
      </c>
    </row>
    <row r="2" spans="1:3" x14ac:dyDescent="0.25">
      <c r="A2" s="10">
        <v>-31.531797000000001</v>
      </c>
      <c r="B2" s="10">
        <v>150.39263600000001</v>
      </c>
    </row>
    <row r="4" spans="1:3" x14ac:dyDescent="0.25">
      <c r="A4">
        <f t="array" ref="A4:C622">_xll.GetProfilePoints(A1,B1,A2,B2)</f>
        <v>-31.176749999999998</v>
      </c>
      <c r="B4">
        <v>150.89236099999999</v>
      </c>
      <c r="C4">
        <v>477</v>
      </c>
    </row>
    <row r="5" spans="1:3" x14ac:dyDescent="0.25">
      <c r="A5">
        <v>-31.17732675031931</v>
      </c>
      <c r="B5">
        <v>150.89155448827552</v>
      </c>
      <c r="C5">
        <v>470</v>
      </c>
    </row>
    <row r="6" spans="1:3" x14ac:dyDescent="0.25">
      <c r="A6">
        <v>-31.177903495533712</v>
      </c>
      <c r="B6">
        <v>150.89074796677454</v>
      </c>
      <c r="C6">
        <v>468</v>
      </c>
    </row>
    <row r="7" spans="1:3" x14ac:dyDescent="0.25">
      <c r="A7">
        <v>-31.178480235643008</v>
      </c>
      <c r="B7">
        <v>150.88994143549684</v>
      </c>
      <c r="C7">
        <v>465</v>
      </c>
    </row>
    <row r="8" spans="1:3" x14ac:dyDescent="0.25">
      <c r="A8">
        <v>-31.179056970647025</v>
      </c>
      <c r="B8">
        <v>150.88913489444212</v>
      </c>
      <c r="C8">
        <v>461</v>
      </c>
    </row>
    <row r="9" spans="1:3" x14ac:dyDescent="0.25">
      <c r="A9">
        <v>-31.179633700545622</v>
      </c>
      <c r="B9">
        <v>150.88832834361017</v>
      </c>
      <c r="C9">
        <v>454</v>
      </c>
    </row>
    <row r="10" spans="1:3" x14ac:dyDescent="0.25">
      <c r="A10">
        <v>-31.180210425338601</v>
      </c>
      <c r="B10">
        <v>150.88752178300069</v>
      </c>
      <c r="C10">
        <v>449</v>
      </c>
    </row>
    <row r="11" spans="1:3" x14ac:dyDescent="0.25">
      <c r="A11">
        <v>-31.180787145025789</v>
      </c>
      <c r="B11">
        <v>150.88671521261347</v>
      </c>
      <c r="C11">
        <v>444</v>
      </c>
    </row>
    <row r="12" spans="1:3" x14ac:dyDescent="0.25">
      <c r="A12">
        <v>-31.181363859607018</v>
      </c>
      <c r="B12">
        <v>150.88590863244826</v>
      </c>
      <c r="C12">
        <v>441</v>
      </c>
    </row>
    <row r="13" spans="1:3" x14ac:dyDescent="0.25">
      <c r="A13">
        <v>-31.181940569082087</v>
      </c>
      <c r="B13">
        <v>150.88510204250474</v>
      </c>
      <c r="C13">
        <v>440</v>
      </c>
    </row>
    <row r="14" spans="1:3" x14ac:dyDescent="0.25">
      <c r="A14">
        <v>-31.182517273450856</v>
      </c>
      <c r="B14">
        <v>150.88429544278273</v>
      </c>
      <c r="C14">
        <v>440</v>
      </c>
    </row>
    <row r="15" spans="1:3" x14ac:dyDescent="0.25">
      <c r="A15">
        <v>-31.183093972713124</v>
      </c>
      <c r="B15">
        <v>150.88348883328194</v>
      </c>
      <c r="C15">
        <v>435</v>
      </c>
    </row>
    <row r="16" spans="1:3" x14ac:dyDescent="0.25">
      <c r="A16">
        <v>-31.183670666868721</v>
      </c>
      <c r="B16">
        <v>150.8826822140021</v>
      </c>
      <c r="C16">
        <v>435</v>
      </c>
    </row>
    <row r="17" spans="1:3" x14ac:dyDescent="0.25">
      <c r="A17">
        <v>-31.184247355917478</v>
      </c>
      <c r="B17">
        <v>150.88187558494297</v>
      </c>
      <c r="C17">
        <v>433</v>
      </c>
    </row>
    <row r="18" spans="1:3" x14ac:dyDescent="0.25">
      <c r="A18">
        <v>-31.184824039859222</v>
      </c>
      <c r="B18">
        <v>150.88106894610428</v>
      </c>
      <c r="C18">
        <v>431</v>
      </c>
    </row>
    <row r="19" spans="1:3" x14ac:dyDescent="0.25">
      <c r="A19">
        <v>-31.185400718693757</v>
      </c>
      <c r="B19">
        <v>150.88026229748584</v>
      </c>
      <c r="C19">
        <v>429</v>
      </c>
    </row>
    <row r="20" spans="1:3" x14ac:dyDescent="0.25">
      <c r="A20">
        <v>-31.185977392420938</v>
      </c>
      <c r="B20">
        <v>150.87945563908733</v>
      </c>
      <c r="C20">
        <v>427</v>
      </c>
    </row>
    <row r="21" spans="1:3" x14ac:dyDescent="0.25">
      <c r="A21">
        <v>-31.186554061040567</v>
      </c>
      <c r="B21">
        <v>150.87864897090856</v>
      </c>
      <c r="C21">
        <v>429</v>
      </c>
    </row>
    <row r="22" spans="1:3" x14ac:dyDescent="0.25">
      <c r="A22">
        <v>-31.187130724552475</v>
      </c>
      <c r="B22">
        <v>150.8778422929492</v>
      </c>
      <c r="C22">
        <v>427</v>
      </c>
    </row>
    <row r="23" spans="1:3" x14ac:dyDescent="0.25">
      <c r="A23">
        <v>-31.187707382956489</v>
      </c>
      <c r="B23">
        <v>150.87703560520902</v>
      </c>
      <c r="C23">
        <v>427</v>
      </c>
    </row>
    <row r="24" spans="1:3" x14ac:dyDescent="0.25">
      <c r="A24">
        <v>-31.188284036252441</v>
      </c>
      <c r="B24">
        <v>150.87622890768773</v>
      </c>
      <c r="C24">
        <v>424</v>
      </c>
    </row>
    <row r="25" spans="1:3" x14ac:dyDescent="0.25">
      <c r="A25">
        <v>-31.188860684440158</v>
      </c>
      <c r="B25">
        <v>150.87542220038517</v>
      </c>
      <c r="C25">
        <v>427</v>
      </c>
    </row>
    <row r="26" spans="1:3" x14ac:dyDescent="0.25">
      <c r="A26">
        <v>-31.189437327519443</v>
      </c>
      <c r="B26">
        <v>150.874615483301</v>
      </c>
      <c r="C26">
        <v>429</v>
      </c>
    </row>
    <row r="27" spans="1:3" x14ac:dyDescent="0.25">
      <c r="A27">
        <v>-31.190013965490152</v>
      </c>
      <c r="B27">
        <v>150.87380875643498</v>
      </c>
      <c r="C27">
        <v>435</v>
      </c>
    </row>
    <row r="28" spans="1:3" x14ac:dyDescent="0.25">
      <c r="A28">
        <v>-31.190590598352088</v>
      </c>
      <c r="B28">
        <v>150.8730020197869</v>
      </c>
      <c r="C28">
        <v>438</v>
      </c>
    </row>
    <row r="29" spans="1:3" x14ac:dyDescent="0.25">
      <c r="A29">
        <v>-31.19116722610508</v>
      </c>
      <c r="B29">
        <v>150.87219527335651</v>
      </c>
      <c r="C29">
        <v>441</v>
      </c>
    </row>
    <row r="30" spans="1:3" x14ac:dyDescent="0.25">
      <c r="A30">
        <v>-31.191743848748928</v>
      </c>
      <c r="B30">
        <v>150.87138851714349</v>
      </c>
      <c r="C30">
        <v>446</v>
      </c>
    </row>
    <row r="31" spans="1:3" x14ac:dyDescent="0.25">
      <c r="A31">
        <v>-31.192320466283491</v>
      </c>
      <c r="B31">
        <v>150.8705817511476</v>
      </c>
      <c r="C31">
        <v>449</v>
      </c>
    </row>
    <row r="32" spans="1:3" x14ac:dyDescent="0.25">
      <c r="A32">
        <v>-31.192897078708569</v>
      </c>
      <c r="B32">
        <v>150.86977497536861</v>
      </c>
      <c r="C32">
        <v>451</v>
      </c>
    </row>
    <row r="33" spans="1:3" x14ac:dyDescent="0.25">
      <c r="A33">
        <v>-31.193473686024021</v>
      </c>
      <c r="B33">
        <v>150.86896818980625</v>
      </c>
      <c r="C33">
        <v>455</v>
      </c>
    </row>
    <row r="34" spans="1:3" x14ac:dyDescent="0.25">
      <c r="A34">
        <v>-31.194050288229647</v>
      </c>
      <c r="B34">
        <v>150.86816139446029</v>
      </c>
      <c r="C34">
        <v>459</v>
      </c>
    </row>
    <row r="35" spans="1:3" x14ac:dyDescent="0.25">
      <c r="A35">
        <v>-31.194626885325277</v>
      </c>
      <c r="B35">
        <v>150.86735458933043</v>
      </c>
      <c r="C35">
        <v>452</v>
      </c>
    </row>
    <row r="36" spans="1:3" x14ac:dyDescent="0.25">
      <c r="A36">
        <v>-31.195203477310741</v>
      </c>
      <c r="B36">
        <v>150.86654777441652</v>
      </c>
      <c r="C36">
        <v>449</v>
      </c>
    </row>
    <row r="37" spans="1:3" x14ac:dyDescent="0.25">
      <c r="A37">
        <v>-31.19578006418584</v>
      </c>
      <c r="B37">
        <v>150.8657409497182</v>
      </c>
      <c r="C37">
        <v>446</v>
      </c>
    </row>
    <row r="38" spans="1:3" x14ac:dyDescent="0.25">
      <c r="A38">
        <v>-31.196356645950402</v>
      </c>
      <c r="B38">
        <v>150.8649341152352</v>
      </c>
      <c r="C38">
        <v>442</v>
      </c>
    </row>
    <row r="39" spans="1:3" x14ac:dyDescent="0.25">
      <c r="A39">
        <v>-31.196933222604287</v>
      </c>
      <c r="B39">
        <v>150.86412727096729</v>
      </c>
      <c r="C39">
        <v>442</v>
      </c>
    </row>
    <row r="40" spans="1:3" x14ac:dyDescent="0.25">
      <c r="A40">
        <v>-31.197509794147294</v>
      </c>
      <c r="B40">
        <v>150.86332041691423</v>
      </c>
      <c r="C40">
        <v>441</v>
      </c>
    </row>
    <row r="41" spans="1:3" x14ac:dyDescent="0.25">
      <c r="A41">
        <v>-31.198086360579254</v>
      </c>
      <c r="B41">
        <v>150.86251355307581</v>
      </c>
      <c r="C41">
        <v>439</v>
      </c>
    </row>
    <row r="42" spans="1:3" x14ac:dyDescent="0.25">
      <c r="A42">
        <v>-31.198662921899995</v>
      </c>
      <c r="B42">
        <v>150.86170667945169</v>
      </c>
      <c r="C42">
        <v>439</v>
      </c>
    </row>
    <row r="43" spans="1:3" x14ac:dyDescent="0.25">
      <c r="A43">
        <v>-31.19923947810932</v>
      </c>
      <c r="B43">
        <v>150.86089979604168</v>
      </c>
      <c r="C43">
        <v>437</v>
      </c>
    </row>
    <row r="44" spans="1:3" x14ac:dyDescent="0.25">
      <c r="A44">
        <v>-31.199816029207085</v>
      </c>
      <c r="B44">
        <v>150.86009290284551</v>
      </c>
      <c r="C44">
        <v>435</v>
      </c>
    </row>
    <row r="45" spans="1:3" x14ac:dyDescent="0.25">
      <c r="A45">
        <v>-31.200392575193121</v>
      </c>
      <c r="B45">
        <v>150.85928599986295</v>
      </c>
      <c r="C45">
        <v>437</v>
      </c>
    </row>
    <row r="46" spans="1:3" x14ac:dyDescent="0.25">
      <c r="A46">
        <v>-31.200969116067199</v>
      </c>
      <c r="B46">
        <v>150.85847908709371</v>
      </c>
      <c r="C46">
        <v>434</v>
      </c>
    </row>
    <row r="47" spans="1:3" x14ac:dyDescent="0.25">
      <c r="A47">
        <v>-31.201545651829178</v>
      </c>
      <c r="B47">
        <v>150.85767216453752</v>
      </c>
      <c r="C47">
        <v>430</v>
      </c>
    </row>
    <row r="48" spans="1:3" x14ac:dyDescent="0.25">
      <c r="A48">
        <v>-31.202122182478888</v>
      </c>
      <c r="B48">
        <v>150.85686523219414</v>
      </c>
      <c r="C48">
        <v>430</v>
      </c>
    </row>
    <row r="49" spans="1:3" x14ac:dyDescent="0.25">
      <c r="A49">
        <v>-31.202698708016158</v>
      </c>
      <c r="B49">
        <v>150.85605829006329</v>
      </c>
      <c r="C49">
        <v>431</v>
      </c>
    </row>
    <row r="50" spans="1:3" x14ac:dyDescent="0.25">
      <c r="A50">
        <v>-31.203275228440788</v>
      </c>
      <c r="B50">
        <v>150.8552513381448</v>
      </c>
      <c r="C50">
        <v>430</v>
      </c>
    </row>
    <row r="51" spans="1:3" x14ac:dyDescent="0.25">
      <c r="A51">
        <v>-31.203851743752637</v>
      </c>
      <c r="B51">
        <v>150.85444437643832</v>
      </c>
      <c r="C51">
        <v>432</v>
      </c>
    </row>
    <row r="52" spans="1:3" x14ac:dyDescent="0.25">
      <c r="A52">
        <v>-31.204428253951505</v>
      </c>
      <c r="B52">
        <v>150.8536374049437</v>
      </c>
      <c r="C52">
        <v>432</v>
      </c>
    </row>
    <row r="53" spans="1:3" x14ac:dyDescent="0.25">
      <c r="A53">
        <v>-31.205004759037223</v>
      </c>
      <c r="B53">
        <v>150.85283042366063</v>
      </c>
      <c r="C53">
        <v>430</v>
      </c>
    </row>
    <row r="54" spans="1:3" x14ac:dyDescent="0.25">
      <c r="A54">
        <v>-31.205581259009591</v>
      </c>
      <c r="B54">
        <v>150.85202343258879</v>
      </c>
      <c r="C54">
        <v>428</v>
      </c>
    </row>
    <row r="55" spans="1:3" x14ac:dyDescent="0.25">
      <c r="A55">
        <v>-31.206157753868467</v>
      </c>
      <c r="B55">
        <v>150.85121643172795</v>
      </c>
      <c r="C55">
        <v>427</v>
      </c>
    </row>
    <row r="56" spans="1:3" x14ac:dyDescent="0.25">
      <c r="A56">
        <v>-31.206734243613653</v>
      </c>
      <c r="B56">
        <v>150.85040942107798</v>
      </c>
      <c r="C56">
        <v>439</v>
      </c>
    </row>
    <row r="57" spans="1:3" x14ac:dyDescent="0.25">
      <c r="A57">
        <v>-31.207310728245005</v>
      </c>
      <c r="B57">
        <v>150.84960240063845</v>
      </c>
      <c r="C57">
        <v>438</v>
      </c>
    </row>
    <row r="58" spans="1:3" x14ac:dyDescent="0.25">
      <c r="A58">
        <v>-31.207887207762326</v>
      </c>
      <c r="B58">
        <v>150.84879537040922</v>
      </c>
      <c r="C58">
        <v>431</v>
      </c>
    </row>
    <row r="59" spans="1:3" x14ac:dyDescent="0.25">
      <c r="A59">
        <v>-31.208463682165444</v>
      </c>
      <c r="B59">
        <v>150.84798833038997</v>
      </c>
      <c r="C59">
        <v>426</v>
      </c>
    </row>
    <row r="60" spans="1:3" x14ac:dyDescent="0.25">
      <c r="A60">
        <v>-31.20904015145419</v>
      </c>
      <c r="B60">
        <v>150.84718128058051</v>
      </c>
      <c r="C60">
        <v>431</v>
      </c>
    </row>
    <row r="61" spans="1:3" x14ac:dyDescent="0.25">
      <c r="A61">
        <v>-31.209616615628363</v>
      </c>
      <c r="B61">
        <v>150.84637422098058</v>
      </c>
      <c r="C61">
        <v>432</v>
      </c>
    </row>
    <row r="62" spans="1:3" x14ac:dyDescent="0.25">
      <c r="A62">
        <v>-31.210193074687794</v>
      </c>
      <c r="B62">
        <v>150.84556715158988</v>
      </c>
      <c r="C62">
        <v>433</v>
      </c>
    </row>
    <row r="63" spans="1:3" x14ac:dyDescent="0.25">
      <c r="A63">
        <v>-31.210769528632341</v>
      </c>
      <c r="B63">
        <v>150.84476007240818</v>
      </c>
      <c r="C63">
        <v>433</v>
      </c>
    </row>
    <row r="64" spans="1:3" x14ac:dyDescent="0.25">
      <c r="A64">
        <v>-31.211345977461804</v>
      </c>
      <c r="B64">
        <v>150.8439529834352</v>
      </c>
      <c r="C64">
        <v>434</v>
      </c>
    </row>
    <row r="65" spans="1:3" x14ac:dyDescent="0.25">
      <c r="A65">
        <v>-31.211922421175984</v>
      </c>
      <c r="B65">
        <v>150.84314588467072</v>
      </c>
      <c r="C65">
        <v>433</v>
      </c>
    </row>
    <row r="66" spans="1:3" x14ac:dyDescent="0.25">
      <c r="A66">
        <v>-31.21249885977474</v>
      </c>
      <c r="B66">
        <v>150.8423387761145</v>
      </c>
      <c r="C66">
        <v>436</v>
      </c>
    </row>
    <row r="67" spans="1:3" x14ac:dyDescent="0.25">
      <c r="A67">
        <v>-31.213075293257901</v>
      </c>
      <c r="B67">
        <v>150.84153165776627</v>
      </c>
      <c r="C67">
        <v>436</v>
      </c>
    </row>
    <row r="68" spans="1:3" x14ac:dyDescent="0.25">
      <c r="A68">
        <v>-31.213651721625268</v>
      </c>
      <c r="B68">
        <v>150.84072452962573</v>
      </c>
      <c r="C68">
        <v>437</v>
      </c>
    </row>
    <row r="69" spans="1:3" x14ac:dyDescent="0.25">
      <c r="A69">
        <v>-31.214228144876699</v>
      </c>
      <c r="B69">
        <v>150.83991739169267</v>
      </c>
      <c r="C69">
        <v>438</v>
      </c>
    </row>
    <row r="70" spans="1:3" x14ac:dyDescent="0.25">
      <c r="A70">
        <v>-31.214804563011967</v>
      </c>
      <c r="B70">
        <v>150.83911024396679</v>
      </c>
      <c r="C70">
        <v>440</v>
      </c>
    </row>
    <row r="71" spans="1:3" x14ac:dyDescent="0.25">
      <c r="A71">
        <v>-31.215380976030957</v>
      </c>
      <c r="B71">
        <v>150.83830308644787</v>
      </c>
      <c r="C71">
        <v>438</v>
      </c>
    </row>
    <row r="72" spans="1:3" x14ac:dyDescent="0.25">
      <c r="A72">
        <v>-31.215957383933443</v>
      </c>
      <c r="B72">
        <v>150.83749591913568</v>
      </c>
      <c r="C72">
        <v>441</v>
      </c>
    </row>
    <row r="73" spans="1:3" x14ac:dyDescent="0.25">
      <c r="A73">
        <v>-31.216533786719253</v>
      </c>
      <c r="B73">
        <v>150.83668874202988</v>
      </c>
      <c r="C73">
        <v>440</v>
      </c>
    </row>
    <row r="74" spans="1:3" x14ac:dyDescent="0.25">
      <c r="A74">
        <v>-31.217110184388247</v>
      </c>
      <c r="B74">
        <v>150.8358815551303</v>
      </c>
      <c r="C74">
        <v>441</v>
      </c>
    </row>
    <row r="75" spans="1:3" x14ac:dyDescent="0.25">
      <c r="A75">
        <v>-31.217686576940224</v>
      </c>
      <c r="B75">
        <v>150.83507435843666</v>
      </c>
      <c r="C75">
        <v>444</v>
      </c>
    </row>
    <row r="76" spans="1:3" x14ac:dyDescent="0.25">
      <c r="A76">
        <v>-31.218262964375015</v>
      </c>
      <c r="B76">
        <v>150.83426715194867</v>
      </c>
      <c r="C76">
        <v>445</v>
      </c>
    </row>
    <row r="77" spans="1:3" x14ac:dyDescent="0.25">
      <c r="A77">
        <v>-31.218839346692448</v>
      </c>
      <c r="B77">
        <v>150.83345993566616</v>
      </c>
      <c r="C77">
        <v>446</v>
      </c>
    </row>
    <row r="78" spans="1:3" x14ac:dyDescent="0.25">
      <c r="A78">
        <v>-31.219415723892354</v>
      </c>
      <c r="B78">
        <v>150.83265270958879</v>
      </c>
      <c r="C78">
        <v>446</v>
      </c>
    </row>
    <row r="79" spans="1:3" x14ac:dyDescent="0.25">
      <c r="A79">
        <v>-31.219992095974533</v>
      </c>
      <c r="B79">
        <v>150.83184547371633</v>
      </c>
      <c r="C79">
        <v>448</v>
      </c>
    </row>
    <row r="80" spans="1:3" x14ac:dyDescent="0.25">
      <c r="A80">
        <v>-31.220568462938843</v>
      </c>
      <c r="B80">
        <v>150.83103822804856</v>
      </c>
      <c r="C80">
        <v>450</v>
      </c>
    </row>
    <row r="81" spans="1:3" x14ac:dyDescent="0.25">
      <c r="A81">
        <v>-31.221144824785085</v>
      </c>
      <c r="B81">
        <v>150.83023097258518</v>
      </c>
      <c r="C81">
        <v>455</v>
      </c>
    </row>
    <row r="82" spans="1:3" x14ac:dyDescent="0.25">
      <c r="A82">
        <v>-31.22172118151309</v>
      </c>
      <c r="B82">
        <v>150.82942370732593</v>
      </c>
      <c r="C82">
        <v>455</v>
      </c>
    </row>
    <row r="83" spans="1:3" x14ac:dyDescent="0.25">
      <c r="A83">
        <v>-31.222297533122656</v>
      </c>
      <c r="B83">
        <v>150.82861643227062</v>
      </c>
      <c r="C83">
        <v>458</v>
      </c>
    </row>
    <row r="84" spans="1:3" x14ac:dyDescent="0.25">
      <c r="A84">
        <v>-31.222873879613644</v>
      </c>
      <c r="B84">
        <v>150.82780914741892</v>
      </c>
      <c r="C84">
        <v>458</v>
      </c>
    </row>
    <row r="85" spans="1:3" x14ac:dyDescent="0.25">
      <c r="A85">
        <v>-31.223450220985853</v>
      </c>
      <c r="B85">
        <v>150.82700185277065</v>
      </c>
      <c r="C85">
        <v>458</v>
      </c>
    </row>
    <row r="86" spans="1:3" x14ac:dyDescent="0.25">
      <c r="A86">
        <v>-31.224026557239142</v>
      </c>
      <c r="B86">
        <v>150.82619454832547</v>
      </c>
      <c r="C86">
        <v>457</v>
      </c>
    </row>
    <row r="87" spans="1:3" x14ac:dyDescent="0.25">
      <c r="A87">
        <v>-31.224602888373312</v>
      </c>
      <c r="B87">
        <v>150.82538723408322</v>
      </c>
      <c r="C87">
        <v>458</v>
      </c>
    </row>
    <row r="88" spans="1:3" x14ac:dyDescent="0.25">
      <c r="A88">
        <v>-31.225179214388191</v>
      </c>
      <c r="B88">
        <v>150.82457991004355</v>
      </c>
      <c r="C88">
        <v>458</v>
      </c>
    </row>
    <row r="89" spans="1:3" x14ac:dyDescent="0.25">
      <c r="A89">
        <v>-31.225755535283611</v>
      </c>
      <c r="B89">
        <v>150.82377257620624</v>
      </c>
      <c r="C89">
        <v>459</v>
      </c>
    </row>
    <row r="90" spans="1:3" x14ac:dyDescent="0.25">
      <c r="A90">
        <v>-31.226331851059371</v>
      </c>
      <c r="B90">
        <v>150.82296523257105</v>
      </c>
      <c r="C90">
        <v>459</v>
      </c>
    </row>
    <row r="91" spans="1:3" x14ac:dyDescent="0.25">
      <c r="A91">
        <v>-31.226908161715329</v>
      </c>
      <c r="B91">
        <v>150.82215787913776</v>
      </c>
      <c r="C91">
        <v>460</v>
      </c>
    </row>
    <row r="92" spans="1:3" x14ac:dyDescent="0.25">
      <c r="A92">
        <v>-31.227484467251287</v>
      </c>
      <c r="B92">
        <v>150.82135051590603</v>
      </c>
      <c r="C92">
        <v>460</v>
      </c>
    </row>
    <row r="93" spans="1:3" x14ac:dyDescent="0.25">
      <c r="A93">
        <v>-31.228060767667074</v>
      </c>
      <c r="B93">
        <v>150.82054314287569</v>
      </c>
      <c r="C93">
        <v>461</v>
      </c>
    </row>
    <row r="94" spans="1:3" x14ac:dyDescent="0.25">
      <c r="A94">
        <v>-31.22863706296252</v>
      </c>
      <c r="B94">
        <v>150.81973576004646</v>
      </c>
      <c r="C94">
        <v>463</v>
      </c>
    </row>
    <row r="95" spans="1:3" x14ac:dyDescent="0.25">
      <c r="A95">
        <v>-31.229213353137425</v>
      </c>
      <c r="B95">
        <v>150.81892836741804</v>
      </c>
      <c r="C95">
        <v>461</v>
      </c>
    </row>
    <row r="96" spans="1:3" x14ac:dyDescent="0.25">
      <c r="A96">
        <v>-31.229789638191647</v>
      </c>
      <c r="B96">
        <v>150.81812096499021</v>
      </c>
      <c r="C96">
        <v>464</v>
      </c>
    </row>
    <row r="97" spans="1:3" x14ac:dyDescent="0.25">
      <c r="A97">
        <v>-31.230365918124988</v>
      </c>
      <c r="B97">
        <v>150.8173135527627</v>
      </c>
      <c r="C97">
        <v>464</v>
      </c>
    </row>
    <row r="98" spans="1:3" x14ac:dyDescent="0.25">
      <c r="A98">
        <v>-31.230942192937277</v>
      </c>
      <c r="B98">
        <v>150.81650613073532</v>
      </c>
      <c r="C98">
        <v>465</v>
      </c>
    </row>
    <row r="99" spans="1:3" x14ac:dyDescent="0.25">
      <c r="A99">
        <v>-31.231518462628344</v>
      </c>
      <c r="B99">
        <v>150.81569869890774</v>
      </c>
      <c r="C99">
        <v>464</v>
      </c>
    </row>
    <row r="100" spans="1:3" x14ac:dyDescent="0.25">
      <c r="A100">
        <v>-31.232094727198017</v>
      </c>
      <c r="B100">
        <v>150.81489125727973</v>
      </c>
      <c r="C100">
        <v>465</v>
      </c>
    </row>
    <row r="101" spans="1:3" x14ac:dyDescent="0.25">
      <c r="A101">
        <v>-31.232670986646127</v>
      </c>
      <c r="B101">
        <v>150.81408380585106</v>
      </c>
      <c r="C101">
        <v>472</v>
      </c>
    </row>
    <row r="102" spans="1:3" x14ac:dyDescent="0.25">
      <c r="A102">
        <v>-31.233247240972474</v>
      </c>
      <c r="B102">
        <v>150.81327634462139</v>
      </c>
      <c r="C102">
        <v>472</v>
      </c>
    </row>
    <row r="103" spans="1:3" x14ac:dyDescent="0.25">
      <c r="A103">
        <v>-31.233823490176917</v>
      </c>
      <c r="B103">
        <v>150.81246887359055</v>
      </c>
      <c r="C103">
        <v>472</v>
      </c>
    </row>
    <row r="104" spans="1:3" x14ac:dyDescent="0.25">
      <c r="A104">
        <v>-31.234399734259256</v>
      </c>
      <c r="B104">
        <v>150.81166139275825</v>
      </c>
      <c r="C104">
        <v>476</v>
      </c>
    </row>
    <row r="105" spans="1:3" x14ac:dyDescent="0.25">
      <c r="A105">
        <v>-31.234975973219292</v>
      </c>
      <c r="B105">
        <v>150.81085390212422</v>
      </c>
      <c r="C105">
        <v>481</v>
      </c>
    </row>
    <row r="106" spans="1:3" x14ac:dyDescent="0.25">
      <c r="A106">
        <v>-31.235552207056884</v>
      </c>
      <c r="B106">
        <v>150.81004640168828</v>
      </c>
      <c r="C106">
        <v>481</v>
      </c>
    </row>
    <row r="107" spans="1:3" x14ac:dyDescent="0.25">
      <c r="A107">
        <v>-31.23612843577186</v>
      </c>
      <c r="B107">
        <v>150.80923889145015</v>
      </c>
      <c r="C107">
        <v>489</v>
      </c>
    </row>
    <row r="108" spans="1:3" x14ac:dyDescent="0.25">
      <c r="A108">
        <v>-31.236704659364023</v>
      </c>
      <c r="B108">
        <v>150.80843137140948</v>
      </c>
      <c r="C108">
        <v>487</v>
      </c>
    </row>
    <row r="109" spans="1:3" x14ac:dyDescent="0.25">
      <c r="A109">
        <v>-31.2372808778332</v>
      </c>
      <c r="B109">
        <v>150.80762384156611</v>
      </c>
      <c r="C109">
        <v>486</v>
      </c>
    </row>
    <row r="110" spans="1:3" x14ac:dyDescent="0.25">
      <c r="A110">
        <v>-31.237857091179222</v>
      </c>
      <c r="B110">
        <v>150.80681630191975</v>
      </c>
      <c r="C110">
        <v>490</v>
      </c>
    </row>
    <row r="111" spans="1:3" x14ac:dyDescent="0.25">
      <c r="A111">
        <v>-31.238433299401919</v>
      </c>
      <c r="B111">
        <v>150.80600875247018</v>
      </c>
      <c r="C111">
        <v>487</v>
      </c>
    </row>
    <row r="112" spans="1:3" x14ac:dyDescent="0.25">
      <c r="A112">
        <v>-31.239009502501119</v>
      </c>
      <c r="B112">
        <v>150.80520119321704</v>
      </c>
      <c r="C112">
        <v>488</v>
      </c>
    </row>
    <row r="113" spans="1:3" x14ac:dyDescent="0.25">
      <c r="A113">
        <v>-31.239585700476624</v>
      </c>
      <c r="B113">
        <v>150.80439362416018</v>
      </c>
      <c r="C113">
        <v>487</v>
      </c>
    </row>
    <row r="114" spans="1:3" x14ac:dyDescent="0.25">
      <c r="A114">
        <v>-31.240161893328292</v>
      </c>
      <c r="B114">
        <v>150.80358604529937</v>
      </c>
      <c r="C114">
        <v>485</v>
      </c>
    </row>
    <row r="115" spans="1:3" x14ac:dyDescent="0.25">
      <c r="A115">
        <v>-31.240738081055923</v>
      </c>
      <c r="B115">
        <v>150.80277845663431</v>
      </c>
      <c r="C115">
        <v>483</v>
      </c>
    </row>
    <row r="116" spans="1:3" x14ac:dyDescent="0.25">
      <c r="A116">
        <v>-31.241314263659348</v>
      </c>
      <c r="B116">
        <v>150.80197085816474</v>
      </c>
      <c r="C116">
        <v>484</v>
      </c>
    </row>
    <row r="117" spans="1:3" x14ac:dyDescent="0.25">
      <c r="A117">
        <v>-31.241890441138366</v>
      </c>
      <c r="B117">
        <v>150.80116324989035</v>
      </c>
      <c r="C117">
        <v>484</v>
      </c>
    </row>
    <row r="118" spans="1:3" x14ac:dyDescent="0.25">
      <c r="A118">
        <v>-31.242466613492837</v>
      </c>
      <c r="B118">
        <v>150.80035563181099</v>
      </c>
      <c r="C118">
        <v>480</v>
      </c>
    </row>
    <row r="119" spans="1:3" x14ac:dyDescent="0.25">
      <c r="A119">
        <v>-31.24304278072259</v>
      </c>
      <c r="B119">
        <v>150.79954800392636</v>
      </c>
      <c r="C119">
        <v>481</v>
      </c>
    </row>
    <row r="120" spans="1:3" x14ac:dyDescent="0.25">
      <c r="A120">
        <v>-31.243618942827425</v>
      </c>
      <c r="B120">
        <v>150.79874036623619</v>
      </c>
      <c r="C120">
        <v>480</v>
      </c>
    </row>
    <row r="121" spans="1:3" x14ac:dyDescent="0.25">
      <c r="A121">
        <v>-31.244195099807172</v>
      </c>
      <c r="B121">
        <v>150.79793271874024</v>
      </c>
      <c r="C121">
        <v>478</v>
      </c>
    </row>
    <row r="122" spans="1:3" x14ac:dyDescent="0.25">
      <c r="A122">
        <v>-31.244771251661632</v>
      </c>
      <c r="B122">
        <v>150.79712506143824</v>
      </c>
      <c r="C122">
        <v>479</v>
      </c>
    </row>
    <row r="123" spans="1:3" x14ac:dyDescent="0.25">
      <c r="A123">
        <v>-31.245347398390663</v>
      </c>
      <c r="B123">
        <v>150.79631739432995</v>
      </c>
      <c r="C123">
        <v>477</v>
      </c>
    </row>
    <row r="124" spans="1:3" x14ac:dyDescent="0.25">
      <c r="A124">
        <v>-31.245923539994095</v>
      </c>
      <c r="B124">
        <v>150.79550971741514</v>
      </c>
      <c r="C124">
        <v>476</v>
      </c>
    </row>
    <row r="125" spans="1:3" x14ac:dyDescent="0.25">
      <c r="A125">
        <v>-31.246499676471728</v>
      </c>
      <c r="B125">
        <v>150.79470203069349</v>
      </c>
      <c r="C125">
        <v>479</v>
      </c>
    </row>
    <row r="126" spans="1:3" x14ac:dyDescent="0.25">
      <c r="A126">
        <v>-31.247075807823421</v>
      </c>
      <c r="B126">
        <v>150.7938943341648</v>
      </c>
      <c r="C126">
        <v>481</v>
      </c>
    </row>
    <row r="127" spans="1:3" x14ac:dyDescent="0.25">
      <c r="A127">
        <v>-31.247651934048946</v>
      </c>
      <c r="B127">
        <v>150.79308662782881</v>
      </c>
      <c r="C127">
        <v>481</v>
      </c>
    </row>
    <row r="128" spans="1:3" x14ac:dyDescent="0.25">
      <c r="A128">
        <v>-31.248228055148161</v>
      </c>
      <c r="B128">
        <v>150.79227891168523</v>
      </c>
      <c r="C128">
        <v>484</v>
      </c>
    </row>
    <row r="129" spans="1:3" x14ac:dyDescent="0.25">
      <c r="A129">
        <v>-31.248804171120895</v>
      </c>
      <c r="B129">
        <v>150.79147118573383</v>
      </c>
      <c r="C129">
        <v>486</v>
      </c>
    </row>
    <row r="130" spans="1:3" x14ac:dyDescent="0.25">
      <c r="A130">
        <v>-31.24938028196695</v>
      </c>
      <c r="B130">
        <v>150.79066344997437</v>
      </c>
      <c r="C130">
        <v>487</v>
      </c>
    </row>
    <row r="131" spans="1:3" x14ac:dyDescent="0.25">
      <c r="A131">
        <v>-31.249956387686154</v>
      </c>
      <c r="B131">
        <v>150.78985570440659</v>
      </c>
      <c r="C131">
        <v>493</v>
      </c>
    </row>
    <row r="132" spans="1:3" x14ac:dyDescent="0.25">
      <c r="A132">
        <v>-31.250532488278338</v>
      </c>
      <c r="B132">
        <v>150.78904794903019</v>
      </c>
      <c r="C132">
        <v>493</v>
      </c>
    </row>
    <row r="133" spans="1:3" x14ac:dyDescent="0.25">
      <c r="A133">
        <v>-31.251108583743331</v>
      </c>
      <c r="B133">
        <v>150.78824018384501</v>
      </c>
      <c r="C133">
        <v>489</v>
      </c>
    </row>
    <row r="134" spans="1:3" x14ac:dyDescent="0.25">
      <c r="A134">
        <v>-31.251684674080963</v>
      </c>
      <c r="B134">
        <v>150.78743240885069</v>
      </c>
      <c r="C134">
        <v>494</v>
      </c>
    </row>
    <row r="135" spans="1:3" x14ac:dyDescent="0.25">
      <c r="A135">
        <v>-31.252260759291062</v>
      </c>
      <c r="B135">
        <v>150.78662462404702</v>
      </c>
      <c r="C135">
        <v>495</v>
      </c>
    </row>
    <row r="136" spans="1:3" x14ac:dyDescent="0.25">
      <c r="A136">
        <v>-31.25283683937343</v>
      </c>
      <c r="B136">
        <v>150.78581682943377</v>
      </c>
      <c r="C136">
        <v>494</v>
      </c>
    </row>
    <row r="137" spans="1:3" x14ac:dyDescent="0.25">
      <c r="A137">
        <v>-31.253412914327896</v>
      </c>
      <c r="B137">
        <v>150.78500902501065</v>
      </c>
      <c r="C137">
        <v>497</v>
      </c>
    </row>
    <row r="138" spans="1:3" x14ac:dyDescent="0.25">
      <c r="A138">
        <v>-31.25398898415429</v>
      </c>
      <c r="B138">
        <v>150.78420121077738</v>
      </c>
      <c r="C138">
        <v>498</v>
      </c>
    </row>
    <row r="139" spans="1:3" x14ac:dyDescent="0.25">
      <c r="A139">
        <v>-31.254565048852442</v>
      </c>
      <c r="B139">
        <v>150.78339338673379</v>
      </c>
      <c r="C139">
        <v>500</v>
      </c>
    </row>
    <row r="140" spans="1:3" x14ac:dyDescent="0.25">
      <c r="A140">
        <v>-31.255141108422151</v>
      </c>
      <c r="B140">
        <v>150.7825855528796</v>
      </c>
      <c r="C140">
        <v>498</v>
      </c>
    </row>
    <row r="141" spans="1:3" x14ac:dyDescent="0.25">
      <c r="A141">
        <v>-31.255717162863277</v>
      </c>
      <c r="B141">
        <v>150.78177770921445</v>
      </c>
      <c r="C141">
        <v>498</v>
      </c>
    </row>
    <row r="142" spans="1:3" x14ac:dyDescent="0.25">
      <c r="A142">
        <v>-31.256293212175621</v>
      </c>
      <c r="B142">
        <v>150.78096985573825</v>
      </c>
      <c r="C142">
        <v>498</v>
      </c>
    </row>
    <row r="143" spans="1:3" x14ac:dyDescent="0.25">
      <c r="A143">
        <v>-31.25686925635901</v>
      </c>
      <c r="B143">
        <v>150.78016199245064</v>
      </c>
      <c r="C143">
        <v>503</v>
      </c>
    </row>
    <row r="144" spans="1:3" x14ac:dyDescent="0.25">
      <c r="A144">
        <v>-31.257445295413277</v>
      </c>
      <c r="B144">
        <v>150.77935411935141</v>
      </c>
      <c r="C144">
        <v>504</v>
      </c>
    </row>
    <row r="145" spans="1:3" x14ac:dyDescent="0.25">
      <c r="A145">
        <v>-31.258021329338249</v>
      </c>
      <c r="B145">
        <v>150.77854623644021</v>
      </c>
      <c r="C145">
        <v>507</v>
      </c>
    </row>
    <row r="146" spans="1:3" x14ac:dyDescent="0.25">
      <c r="A146">
        <v>-31.258597358133727</v>
      </c>
      <c r="B146">
        <v>150.77773834371692</v>
      </c>
      <c r="C146">
        <v>503</v>
      </c>
    </row>
    <row r="147" spans="1:3" x14ac:dyDescent="0.25">
      <c r="A147">
        <v>-31.259173381799542</v>
      </c>
      <c r="B147">
        <v>150.77693044118121</v>
      </c>
      <c r="C147">
        <v>504</v>
      </c>
    </row>
    <row r="148" spans="1:3" x14ac:dyDescent="0.25">
      <c r="A148">
        <v>-31.259749400335551</v>
      </c>
      <c r="B148">
        <v>150.77612252883284</v>
      </c>
      <c r="C148">
        <v>510</v>
      </c>
    </row>
    <row r="149" spans="1:3" x14ac:dyDescent="0.25">
      <c r="A149">
        <v>-31.260325413741526</v>
      </c>
      <c r="B149">
        <v>150.77531460667154</v>
      </c>
      <c r="C149">
        <v>506</v>
      </c>
    </row>
    <row r="150" spans="1:3" x14ac:dyDescent="0.25">
      <c r="A150">
        <v>-31.260901422017326</v>
      </c>
      <c r="B150">
        <v>150.77450667469708</v>
      </c>
      <c r="C150">
        <v>488</v>
      </c>
    </row>
    <row r="151" spans="1:3" x14ac:dyDescent="0.25">
      <c r="A151">
        <v>-31.261477425162781</v>
      </c>
      <c r="B151">
        <v>150.77369873290922</v>
      </c>
      <c r="C151">
        <v>497</v>
      </c>
    </row>
    <row r="152" spans="1:3" x14ac:dyDescent="0.25">
      <c r="A152">
        <v>-31.26205342317769</v>
      </c>
      <c r="B152">
        <v>150.77289078130764</v>
      </c>
      <c r="C152">
        <v>490</v>
      </c>
    </row>
    <row r="153" spans="1:3" x14ac:dyDescent="0.25">
      <c r="A153">
        <v>-31.262629416061884</v>
      </c>
      <c r="B153">
        <v>150.77208281989215</v>
      </c>
      <c r="C153">
        <v>499</v>
      </c>
    </row>
    <row r="154" spans="1:3" x14ac:dyDescent="0.25">
      <c r="A154">
        <v>-31.263205403815192</v>
      </c>
      <c r="B154">
        <v>150.77127484866242</v>
      </c>
      <c r="C154">
        <v>528</v>
      </c>
    </row>
    <row r="155" spans="1:3" x14ac:dyDescent="0.25">
      <c r="A155">
        <v>-31.263781386437444</v>
      </c>
      <c r="B155">
        <v>150.77046686761827</v>
      </c>
      <c r="C155">
        <v>524</v>
      </c>
    </row>
    <row r="156" spans="1:3" x14ac:dyDescent="0.25">
      <c r="A156">
        <v>-31.264357363928468</v>
      </c>
      <c r="B156">
        <v>150.76965887675942</v>
      </c>
      <c r="C156">
        <v>565</v>
      </c>
    </row>
    <row r="157" spans="1:3" x14ac:dyDescent="0.25">
      <c r="A157">
        <v>-31.264933336288067</v>
      </c>
      <c r="B157">
        <v>150.76885087608559</v>
      </c>
      <c r="C157">
        <v>583</v>
      </c>
    </row>
    <row r="158" spans="1:3" x14ac:dyDescent="0.25">
      <c r="A158">
        <v>-31.265509303516069</v>
      </c>
      <c r="B158">
        <v>150.76804286559656</v>
      </c>
      <c r="C158">
        <v>552</v>
      </c>
    </row>
    <row r="159" spans="1:3" x14ac:dyDescent="0.25">
      <c r="A159">
        <v>-31.266085265612332</v>
      </c>
      <c r="B159">
        <v>150.76723484529208</v>
      </c>
      <c r="C159">
        <v>505</v>
      </c>
    </row>
    <row r="160" spans="1:3" x14ac:dyDescent="0.25">
      <c r="A160">
        <v>-31.26666122257663</v>
      </c>
      <c r="B160">
        <v>150.76642681517188</v>
      </c>
      <c r="C160">
        <v>472</v>
      </c>
    </row>
    <row r="161" spans="1:3" x14ac:dyDescent="0.25">
      <c r="A161">
        <v>-31.26723717440882</v>
      </c>
      <c r="B161">
        <v>150.76561877523568</v>
      </c>
      <c r="C161">
        <v>457</v>
      </c>
    </row>
    <row r="162" spans="1:3" x14ac:dyDescent="0.25">
      <c r="A162">
        <v>-31.26781312110873</v>
      </c>
      <c r="B162">
        <v>150.76481072548324</v>
      </c>
      <c r="C162">
        <v>455</v>
      </c>
    </row>
    <row r="163" spans="1:3" x14ac:dyDescent="0.25">
      <c r="A163">
        <v>-31.268389062676164</v>
      </c>
      <c r="B163">
        <v>150.7640026659144</v>
      </c>
      <c r="C163">
        <v>454</v>
      </c>
    </row>
    <row r="164" spans="1:3" x14ac:dyDescent="0.25">
      <c r="A164">
        <v>-31.268964999110949</v>
      </c>
      <c r="B164">
        <v>150.76319459652876</v>
      </c>
      <c r="C164">
        <v>454</v>
      </c>
    </row>
    <row r="165" spans="1:3" x14ac:dyDescent="0.25">
      <c r="A165">
        <v>-31.269540930412916</v>
      </c>
      <c r="B165">
        <v>150.76238651732615</v>
      </c>
      <c r="C165">
        <v>458</v>
      </c>
    </row>
    <row r="166" spans="1:3" x14ac:dyDescent="0.25">
      <c r="A166">
        <v>-31.270116856581893</v>
      </c>
      <c r="B166">
        <v>150.76157842830628</v>
      </c>
      <c r="C166">
        <v>465</v>
      </c>
    </row>
    <row r="167" spans="1:3" x14ac:dyDescent="0.25">
      <c r="A167">
        <v>-31.270692777617683</v>
      </c>
      <c r="B167">
        <v>150.76077032946893</v>
      </c>
      <c r="C167">
        <v>466</v>
      </c>
    </row>
    <row r="168" spans="1:3" x14ac:dyDescent="0.25">
      <c r="A168">
        <v>-31.271268693520142</v>
      </c>
      <c r="B168">
        <v>150.7599622208138</v>
      </c>
      <c r="C168">
        <v>468</v>
      </c>
    </row>
    <row r="169" spans="1:3" x14ac:dyDescent="0.25">
      <c r="A169">
        <v>-31.271844604289072</v>
      </c>
      <c r="B169">
        <v>150.75915410234069</v>
      </c>
      <c r="C169">
        <v>471</v>
      </c>
    </row>
    <row r="170" spans="1:3" x14ac:dyDescent="0.25">
      <c r="A170">
        <v>-31.272420509924302</v>
      </c>
      <c r="B170">
        <v>150.75834597404929</v>
      </c>
      <c r="C170">
        <v>480</v>
      </c>
    </row>
    <row r="171" spans="1:3" x14ac:dyDescent="0.25">
      <c r="A171">
        <v>-31.272996410425662</v>
      </c>
      <c r="B171">
        <v>150.75753783593939</v>
      </c>
      <c r="C171">
        <v>489</v>
      </c>
    </row>
    <row r="172" spans="1:3" x14ac:dyDescent="0.25">
      <c r="A172">
        <v>-31.273572305792953</v>
      </c>
      <c r="B172">
        <v>150.75672968801064</v>
      </c>
      <c r="C172">
        <v>506</v>
      </c>
    </row>
    <row r="173" spans="1:3" x14ac:dyDescent="0.25">
      <c r="A173">
        <v>-31.274148196026033</v>
      </c>
      <c r="B173">
        <v>150.75592153026287</v>
      </c>
      <c r="C173">
        <v>544</v>
      </c>
    </row>
    <row r="174" spans="1:3" x14ac:dyDescent="0.25">
      <c r="A174">
        <v>-31.274724081124702</v>
      </c>
      <c r="B174">
        <v>150.75511336269585</v>
      </c>
      <c r="C174">
        <v>540</v>
      </c>
    </row>
    <row r="175" spans="1:3" x14ac:dyDescent="0.25">
      <c r="A175">
        <v>-31.275299961088791</v>
      </c>
      <c r="B175">
        <v>150.75430518530931</v>
      </c>
      <c r="C175">
        <v>518</v>
      </c>
    </row>
    <row r="176" spans="1:3" x14ac:dyDescent="0.25">
      <c r="A176">
        <v>-31.275875835918129</v>
      </c>
      <c r="B176">
        <v>150.75349699810295</v>
      </c>
      <c r="C176">
        <v>512</v>
      </c>
    </row>
    <row r="177" spans="1:3" x14ac:dyDescent="0.25">
      <c r="A177">
        <v>-31.276451705612544</v>
      </c>
      <c r="B177">
        <v>150.75268880107654</v>
      </c>
      <c r="C177">
        <v>523</v>
      </c>
    </row>
    <row r="178" spans="1:3" x14ac:dyDescent="0.25">
      <c r="A178">
        <v>-31.277027570171839</v>
      </c>
      <c r="B178">
        <v>150.75188059422987</v>
      </c>
      <c r="C178">
        <v>523</v>
      </c>
    </row>
    <row r="179" spans="1:3" x14ac:dyDescent="0.25">
      <c r="A179">
        <v>-31.277603429595842</v>
      </c>
      <c r="B179">
        <v>150.75107237756259</v>
      </c>
      <c r="C179">
        <v>560</v>
      </c>
    </row>
    <row r="180" spans="1:3" x14ac:dyDescent="0.25">
      <c r="A180">
        <v>-31.278179283884413</v>
      </c>
      <c r="B180">
        <v>150.75026415107453</v>
      </c>
      <c r="C180">
        <v>588</v>
      </c>
    </row>
    <row r="181" spans="1:3" x14ac:dyDescent="0.25">
      <c r="A181">
        <v>-31.27875513303735</v>
      </c>
      <c r="B181">
        <v>150.74945591476535</v>
      </c>
      <c r="C181">
        <v>565</v>
      </c>
    </row>
    <row r="182" spans="1:3" x14ac:dyDescent="0.25">
      <c r="A182">
        <v>-31.279330977054457</v>
      </c>
      <c r="B182">
        <v>150.74864766863487</v>
      </c>
      <c r="C182">
        <v>554</v>
      </c>
    </row>
    <row r="183" spans="1:3" x14ac:dyDescent="0.25">
      <c r="A183">
        <v>-31.27990681593559</v>
      </c>
      <c r="B183">
        <v>150.74783941268282</v>
      </c>
      <c r="C183">
        <v>532</v>
      </c>
    </row>
    <row r="184" spans="1:3" x14ac:dyDescent="0.25">
      <c r="A184">
        <v>-31.28048264968055</v>
      </c>
      <c r="B184">
        <v>150.74703114690897</v>
      </c>
      <c r="C184">
        <v>512</v>
      </c>
    </row>
    <row r="185" spans="1:3" x14ac:dyDescent="0.25">
      <c r="A185">
        <v>-31.281058478289168</v>
      </c>
      <c r="B185">
        <v>150.74622287131297</v>
      </c>
      <c r="C185">
        <v>495</v>
      </c>
    </row>
    <row r="186" spans="1:3" x14ac:dyDescent="0.25">
      <c r="A186">
        <v>-31.281634301761272</v>
      </c>
      <c r="B186">
        <v>150.74541458589465</v>
      </c>
      <c r="C186">
        <v>496</v>
      </c>
    </row>
    <row r="187" spans="1:3" x14ac:dyDescent="0.25">
      <c r="A187">
        <v>-31.282210120096693</v>
      </c>
      <c r="B187">
        <v>150.74460629065373</v>
      </c>
      <c r="C187">
        <v>508</v>
      </c>
    </row>
    <row r="188" spans="1:3" x14ac:dyDescent="0.25">
      <c r="A188">
        <v>-31.282785933295258</v>
      </c>
      <c r="B188">
        <v>150.74379798558999</v>
      </c>
      <c r="C188">
        <v>533</v>
      </c>
    </row>
    <row r="189" spans="1:3" x14ac:dyDescent="0.25">
      <c r="A189">
        <v>-31.283361741356771</v>
      </c>
      <c r="B189">
        <v>150.74298967070308</v>
      </c>
      <c r="C189">
        <v>542</v>
      </c>
    </row>
    <row r="190" spans="1:3" x14ac:dyDescent="0.25">
      <c r="A190">
        <v>-31.283937544281059</v>
      </c>
      <c r="B190">
        <v>150.74218134599283</v>
      </c>
      <c r="C190">
        <v>567</v>
      </c>
    </row>
    <row r="191" spans="1:3" x14ac:dyDescent="0.25">
      <c r="A191">
        <v>-31.284513342067953</v>
      </c>
      <c r="B191">
        <v>150.74137301145896</v>
      </c>
      <c r="C191">
        <v>570</v>
      </c>
    </row>
    <row r="192" spans="1:3" x14ac:dyDescent="0.25">
      <c r="A192">
        <v>-31.285089134717282</v>
      </c>
      <c r="B192">
        <v>150.74056466710124</v>
      </c>
      <c r="C192">
        <v>563</v>
      </c>
    </row>
    <row r="193" spans="1:3" x14ac:dyDescent="0.25">
      <c r="A193">
        <v>-31.285664922228875</v>
      </c>
      <c r="B193">
        <v>150.73975631291938</v>
      </c>
      <c r="C193">
        <v>556</v>
      </c>
    </row>
    <row r="194" spans="1:3" x14ac:dyDescent="0.25">
      <c r="A194">
        <v>-31.286240704602534</v>
      </c>
      <c r="B194">
        <v>150.73894794891316</v>
      </c>
      <c r="C194">
        <v>572</v>
      </c>
    </row>
    <row r="195" spans="1:3" x14ac:dyDescent="0.25">
      <c r="A195">
        <v>-31.286816481838116</v>
      </c>
      <c r="B195">
        <v>150.7381395750823</v>
      </c>
      <c r="C195">
        <v>619</v>
      </c>
    </row>
    <row r="196" spans="1:3" x14ac:dyDescent="0.25">
      <c r="A196">
        <v>-31.287392253935423</v>
      </c>
      <c r="B196">
        <v>150.73733119142651</v>
      </c>
      <c r="C196">
        <v>630</v>
      </c>
    </row>
    <row r="197" spans="1:3" x14ac:dyDescent="0.25">
      <c r="A197">
        <v>-31.287968020894255</v>
      </c>
      <c r="B197">
        <v>150.73652279794561</v>
      </c>
      <c r="C197">
        <v>618</v>
      </c>
    </row>
    <row r="198" spans="1:3" x14ac:dyDescent="0.25">
      <c r="A198">
        <v>-31.28854378271447</v>
      </c>
      <c r="B198">
        <v>150.73571439463933</v>
      </c>
      <c r="C198">
        <v>591</v>
      </c>
    </row>
    <row r="199" spans="1:3" x14ac:dyDescent="0.25">
      <c r="A199">
        <v>-31.28911953939587</v>
      </c>
      <c r="B199">
        <v>150.73490598150738</v>
      </c>
      <c r="C199">
        <v>570</v>
      </c>
    </row>
    <row r="200" spans="1:3" x14ac:dyDescent="0.25">
      <c r="A200">
        <v>-31.289695290938283</v>
      </c>
      <c r="B200">
        <v>150.73409755854948</v>
      </c>
      <c r="C200">
        <v>547</v>
      </c>
    </row>
    <row r="201" spans="1:3" x14ac:dyDescent="0.25">
      <c r="A201">
        <v>-31.290271037341569</v>
      </c>
      <c r="B201">
        <v>150.7332891257654</v>
      </c>
      <c r="C201">
        <v>542</v>
      </c>
    </row>
    <row r="202" spans="1:3" x14ac:dyDescent="0.25">
      <c r="A202">
        <v>-31.290846778605527</v>
      </c>
      <c r="B202">
        <v>150.73248068315496</v>
      </c>
      <c r="C202">
        <v>528</v>
      </c>
    </row>
    <row r="203" spans="1:3" x14ac:dyDescent="0.25">
      <c r="A203">
        <v>-31.291422514729959</v>
      </c>
      <c r="B203">
        <v>150.73167223071783</v>
      </c>
      <c r="C203">
        <v>511</v>
      </c>
    </row>
    <row r="204" spans="1:3" x14ac:dyDescent="0.25">
      <c r="A204">
        <v>-31.291998245714723</v>
      </c>
      <c r="B204">
        <v>150.73086376845379</v>
      </c>
      <c r="C204">
        <v>505</v>
      </c>
    </row>
    <row r="205" spans="1:3" x14ac:dyDescent="0.25">
      <c r="A205">
        <v>-31.292573971559619</v>
      </c>
      <c r="B205">
        <v>150.73005529636254</v>
      </c>
      <c r="C205">
        <v>501</v>
      </c>
    </row>
    <row r="206" spans="1:3" x14ac:dyDescent="0.25">
      <c r="A206">
        <v>-31.293149692264507</v>
      </c>
      <c r="B206">
        <v>150.72924681444385</v>
      </c>
      <c r="C206">
        <v>500</v>
      </c>
    </row>
    <row r="207" spans="1:3" x14ac:dyDescent="0.25">
      <c r="A207">
        <v>-31.293725407829157</v>
      </c>
      <c r="B207">
        <v>150.72843832269746</v>
      </c>
      <c r="C207">
        <v>499</v>
      </c>
    </row>
    <row r="208" spans="1:3" x14ac:dyDescent="0.25">
      <c r="A208">
        <v>-31.294301118253429</v>
      </c>
      <c r="B208">
        <v>150.72762982112317</v>
      </c>
      <c r="C208">
        <v>504</v>
      </c>
    </row>
    <row r="209" spans="1:3" x14ac:dyDescent="0.25">
      <c r="A209">
        <v>-31.294876823537123</v>
      </c>
      <c r="B209">
        <v>150.72682130972066</v>
      </c>
      <c r="C209">
        <v>509</v>
      </c>
    </row>
    <row r="210" spans="1:3" x14ac:dyDescent="0.25">
      <c r="A210">
        <v>-31.295452523680098</v>
      </c>
      <c r="B210">
        <v>150.7260127884897</v>
      </c>
      <c r="C210">
        <v>512</v>
      </c>
    </row>
    <row r="211" spans="1:3" x14ac:dyDescent="0.25">
      <c r="A211">
        <v>-31.296028218682153</v>
      </c>
      <c r="B211">
        <v>150.72520425742999</v>
      </c>
      <c r="C211">
        <v>521</v>
      </c>
    </row>
    <row r="212" spans="1:3" x14ac:dyDescent="0.25">
      <c r="A212">
        <v>-31.296603908543119</v>
      </c>
      <c r="B212">
        <v>150.72439571654132</v>
      </c>
      <c r="C212">
        <v>534</v>
      </c>
    </row>
    <row r="213" spans="1:3" x14ac:dyDescent="0.25">
      <c r="A213">
        <v>-31.297179593262797</v>
      </c>
      <c r="B213">
        <v>150.72358716582346</v>
      </c>
      <c r="C213">
        <v>534</v>
      </c>
    </row>
    <row r="214" spans="1:3" x14ac:dyDescent="0.25">
      <c r="A214">
        <v>-31.297755272841044</v>
      </c>
      <c r="B214">
        <v>150.72277860527606</v>
      </c>
      <c r="C214">
        <v>547</v>
      </c>
    </row>
    <row r="215" spans="1:3" x14ac:dyDescent="0.25">
      <c r="A215">
        <v>-31.298330947277663</v>
      </c>
      <c r="B215">
        <v>150.72197003489896</v>
      </c>
      <c r="C215">
        <v>568</v>
      </c>
    </row>
    <row r="216" spans="1:3" x14ac:dyDescent="0.25">
      <c r="A216">
        <v>-31.298906616572481</v>
      </c>
      <c r="B216">
        <v>150.72116145469192</v>
      </c>
      <c r="C216">
        <v>594</v>
      </c>
    </row>
    <row r="217" spans="1:3" x14ac:dyDescent="0.25">
      <c r="A217">
        <v>-31.299482280725357</v>
      </c>
      <c r="B217">
        <v>150.72035286465461</v>
      </c>
      <c r="C217">
        <v>647</v>
      </c>
    </row>
    <row r="218" spans="1:3" x14ac:dyDescent="0.25">
      <c r="A218">
        <v>-31.300057939736064</v>
      </c>
      <c r="B218">
        <v>150.7195442647868</v>
      </c>
      <c r="C218">
        <v>698</v>
      </c>
    </row>
    <row r="219" spans="1:3" x14ac:dyDescent="0.25">
      <c r="A219">
        <v>-31.300633593604459</v>
      </c>
      <c r="B219">
        <v>150.71873565508827</v>
      </c>
      <c r="C219">
        <v>721</v>
      </c>
    </row>
    <row r="220" spans="1:3" x14ac:dyDescent="0.25">
      <c r="A220">
        <v>-31.301209242330344</v>
      </c>
      <c r="B220">
        <v>150.71792703555866</v>
      </c>
      <c r="C220">
        <v>718</v>
      </c>
    </row>
    <row r="221" spans="1:3" x14ac:dyDescent="0.25">
      <c r="A221">
        <v>-31.301784885913548</v>
      </c>
      <c r="B221">
        <v>150.71711840619781</v>
      </c>
      <c r="C221">
        <v>668</v>
      </c>
    </row>
    <row r="222" spans="1:3" x14ac:dyDescent="0.25">
      <c r="A222">
        <v>-31.302360524353901</v>
      </c>
      <c r="B222">
        <v>150.71630976700544</v>
      </c>
      <c r="C222">
        <v>646</v>
      </c>
    </row>
    <row r="223" spans="1:3" x14ac:dyDescent="0.25">
      <c r="A223">
        <v>-31.302936157651231</v>
      </c>
      <c r="B223">
        <v>150.71550111798132</v>
      </c>
      <c r="C223">
        <v>647</v>
      </c>
    </row>
    <row r="224" spans="1:3" x14ac:dyDescent="0.25">
      <c r="A224">
        <v>-31.30351178580537</v>
      </c>
      <c r="B224">
        <v>150.7146924591251</v>
      </c>
      <c r="C224">
        <v>624</v>
      </c>
    </row>
    <row r="225" spans="1:3" x14ac:dyDescent="0.25">
      <c r="A225">
        <v>-31.304087408816116</v>
      </c>
      <c r="B225">
        <v>150.71388379043663</v>
      </c>
      <c r="C225">
        <v>613</v>
      </c>
    </row>
    <row r="226" spans="1:3" x14ac:dyDescent="0.25">
      <c r="A226">
        <v>-31.304663026683329</v>
      </c>
      <c r="B226">
        <v>150.71307511191566</v>
      </c>
      <c r="C226">
        <v>604</v>
      </c>
    </row>
    <row r="227" spans="1:3" x14ac:dyDescent="0.25">
      <c r="A227">
        <v>-31.305238639406809</v>
      </c>
      <c r="B227">
        <v>150.71226642356191</v>
      </c>
      <c r="C227">
        <v>599</v>
      </c>
    </row>
    <row r="228" spans="1:3" x14ac:dyDescent="0.25">
      <c r="A228">
        <v>-31.305814246986358</v>
      </c>
      <c r="B228">
        <v>150.71145772537511</v>
      </c>
      <c r="C228">
        <v>601</v>
      </c>
    </row>
    <row r="229" spans="1:3" x14ac:dyDescent="0.25">
      <c r="A229">
        <v>-31.306389849421834</v>
      </c>
      <c r="B229">
        <v>150.71064901735497</v>
      </c>
      <c r="C229">
        <v>604</v>
      </c>
    </row>
    <row r="230" spans="1:3" x14ac:dyDescent="0.25">
      <c r="A230">
        <v>-31.306965446713036</v>
      </c>
      <c r="B230">
        <v>150.70984029950137</v>
      </c>
      <c r="C230">
        <v>614</v>
      </c>
    </row>
    <row r="231" spans="1:3" x14ac:dyDescent="0.25">
      <c r="A231">
        <v>-31.307541038859796</v>
      </c>
      <c r="B231">
        <v>150.70903157181391</v>
      </c>
      <c r="C231">
        <v>612</v>
      </c>
    </row>
    <row r="232" spans="1:3" x14ac:dyDescent="0.25">
      <c r="A232">
        <v>-31.308116625861942</v>
      </c>
      <c r="B232">
        <v>150.70822283429237</v>
      </c>
      <c r="C232">
        <v>630</v>
      </c>
    </row>
    <row r="233" spans="1:3" x14ac:dyDescent="0.25">
      <c r="A233">
        <v>-31.308692207719304</v>
      </c>
      <c r="B233">
        <v>150.70741408693652</v>
      </c>
      <c r="C233">
        <v>633</v>
      </c>
    </row>
    <row r="234" spans="1:3" x14ac:dyDescent="0.25">
      <c r="A234">
        <v>-31.309267784431711</v>
      </c>
      <c r="B234">
        <v>150.70660532974614</v>
      </c>
      <c r="C234">
        <v>606</v>
      </c>
    </row>
    <row r="235" spans="1:3" x14ac:dyDescent="0.25">
      <c r="A235">
        <v>-31.309843355998964</v>
      </c>
      <c r="B235">
        <v>150.70579656272088</v>
      </c>
      <c r="C235">
        <v>577</v>
      </c>
    </row>
    <row r="236" spans="1:3" x14ac:dyDescent="0.25">
      <c r="A236">
        <v>-31.310418922420922</v>
      </c>
      <c r="B236">
        <v>150.70498778586057</v>
      </c>
      <c r="C236">
        <v>560</v>
      </c>
    </row>
    <row r="237" spans="1:3" x14ac:dyDescent="0.25">
      <c r="A237">
        <v>-31.310994483697357</v>
      </c>
      <c r="B237">
        <v>150.70417899916492</v>
      </c>
      <c r="C237">
        <v>559</v>
      </c>
    </row>
    <row r="238" spans="1:3" x14ac:dyDescent="0.25">
      <c r="A238">
        <v>-31.311570039828126</v>
      </c>
      <c r="B238">
        <v>150.70337020263366</v>
      </c>
      <c r="C238">
        <v>562</v>
      </c>
    </row>
    <row r="239" spans="1:3" x14ac:dyDescent="0.25">
      <c r="A239">
        <v>-31.31214559081306</v>
      </c>
      <c r="B239">
        <v>150.70256139626656</v>
      </c>
      <c r="C239">
        <v>559</v>
      </c>
    </row>
    <row r="240" spans="1:3" x14ac:dyDescent="0.25">
      <c r="A240">
        <v>-31.312721136651959</v>
      </c>
      <c r="B240">
        <v>150.70175258006338</v>
      </c>
      <c r="C240">
        <v>569</v>
      </c>
    </row>
    <row r="241" spans="1:3" x14ac:dyDescent="0.25">
      <c r="A241">
        <v>-31.313296677344681</v>
      </c>
      <c r="B241">
        <v>150.7009437540238</v>
      </c>
      <c r="C241">
        <v>582</v>
      </c>
    </row>
    <row r="242" spans="1:3" x14ac:dyDescent="0.25">
      <c r="A242">
        <v>-31.313872212890999</v>
      </c>
      <c r="B242">
        <v>150.70013491814763</v>
      </c>
      <c r="C242">
        <v>589</v>
      </c>
    </row>
    <row r="243" spans="1:3" x14ac:dyDescent="0.25">
      <c r="A243">
        <v>-31.314447743290771</v>
      </c>
      <c r="B243">
        <v>150.69932607243459</v>
      </c>
      <c r="C243">
        <v>601</v>
      </c>
    </row>
    <row r="244" spans="1:3" x14ac:dyDescent="0.25">
      <c r="A244">
        <v>-31.315023268543825</v>
      </c>
      <c r="B244">
        <v>150.6985172168844</v>
      </c>
      <c r="C244">
        <v>616</v>
      </c>
    </row>
    <row r="245" spans="1:3" x14ac:dyDescent="0.25">
      <c r="A245">
        <v>-31.315598788649964</v>
      </c>
      <c r="B245">
        <v>150.69770835149689</v>
      </c>
      <c r="C245">
        <v>631</v>
      </c>
    </row>
    <row r="246" spans="1:3" x14ac:dyDescent="0.25">
      <c r="A246">
        <v>-31.316174303609017</v>
      </c>
      <c r="B246">
        <v>150.69689947627171</v>
      </c>
      <c r="C246">
        <v>653</v>
      </c>
    </row>
    <row r="247" spans="1:3" x14ac:dyDescent="0.25">
      <c r="A247">
        <v>-31.316749813420813</v>
      </c>
      <c r="B247">
        <v>150.69609059120864</v>
      </c>
      <c r="C247">
        <v>655</v>
      </c>
    </row>
    <row r="248" spans="1:3" x14ac:dyDescent="0.25">
      <c r="A248">
        <v>-31.317325318085182</v>
      </c>
      <c r="B248">
        <v>150.69528169630746</v>
      </c>
      <c r="C248">
        <v>661</v>
      </c>
    </row>
    <row r="249" spans="1:3" x14ac:dyDescent="0.25">
      <c r="A249">
        <v>-31.317900817601924</v>
      </c>
      <c r="B249">
        <v>150.69447279156782</v>
      </c>
      <c r="C249">
        <v>643</v>
      </c>
    </row>
    <row r="250" spans="1:3" x14ac:dyDescent="0.25">
      <c r="A250">
        <v>-31.318476311970898</v>
      </c>
      <c r="B250">
        <v>150.6936638769896</v>
      </c>
      <c r="C250">
        <v>654</v>
      </c>
    </row>
    <row r="251" spans="1:3" x14ac:dyDescent="0.25">
      <c r="A251">
        <v>-31.319051801191904</v>
      </c>
      <c r="B251">
        <v>150.69285495257247</v>
      </c>
      <c r="C251">
        <v>668</v>
      </c>
    </row>
    <row r="252" spans="1:3" x14ac:dyDescent="0.25">
      <c r="A252">
        <v>-31.319627285264801</v>
      </c>
      <c r="B252">
        <v>150.6920460183162</v>
      </c>
      <c r="C252">
        <v>651</v>
      </c>
    </row>
    <row r="253" spans="1:3" x14ac:dyDescent="0.25">
      <c r="A253">
        <v>-31.320202764189361</v>
      </c>
      <c r="B253">
        <v>150.69123707422051</v>
      </c>
      <c r="C253">
        <v>650</v>
      </c>
    </row>
    <row r="254" spans="1:3" x14ac:dyDescent="0.25">
      <c r="A254">
        <v>-31.320778237965442</v>
      </c>
      <c r="B254">
        <v>150.69042812028511</v>
      </c>
      <c r="C254">
        <v>625</v>
      </c>
    </row>
    <row r="255" spans="1:3" x14ac:dyDescent="0.25">
      <c r="A255">
        <v>-31.321353706592845</v>
      </c>
      <c r="B255">
        <v>150.68961915650982</v>
      </c>
      <c r="C255">
        <v>592</v>
      </c>
    </row>
    <row r="256" spans="1:3" x14ac:dyDescent="0.25">
      <c r="A256">
        <v>-31.321929170071428</v>
      </c>
      <c r="B256">
        <v>150.68881018289431</v>
      </c>
      <c r="C256">
        <v>565</v>
      </c>
    </row>
    <row r="257" spans="1:3" x14ac:dyDescent="0.25">
      <c r="A257">
        <v>-31.322504628400964</v>
      </c>
      <c r="B257">
        <v>150.68800119943842</v>
      </c>
      <c r="C257">
        <v>547</v>
      </c>
    </row>
    <row r="258" spans="1:3" x14ac:dyDescent="0.25">
      <c r="A258">
        <v>-31.32308008158131</v>
      </c>
      <c r="B258">
        <v>150.68719220614184</v>
      </c>
      <c r="C258">
        <v>530</v>
      </c>
    </row>
    <row r="259" spans="1:3" x14ac:dyDescent="0.25">
      <c r="A259">
        <v>-31.323655529612296</v>
      </c>
      <c r="B259">
        <v>150.68638320300431</v>
      </c>
      <c r="C259">
        <v>529</v>
      </c>
    </row>
    <row r="260" spans="1:3" x14ac:dyDescent="0.25">
      <c r="A260">
        <v>-31.324230972493723</v>
      </c>
      <c r="B260">
        <v>150.68557419002553</v>
      </c>
      <c r="C260">
        <v>515</v>
      </c>
    </row>
    <row r="261" spans="1:3" x14ac:dyDescent="0.25">
      <c r="A261">
        <v>-31.32480641022542</v>
      </c>
      <c r="B261">
        <v>150.68476516720534</v>
      </c>
      <c r="C261">
        <v>505</v>
      </c>
    </row>
    <row r="262" spans="1:3" x14ac:dyDescent="0.25">
      <c r="A262">
        <v>-31.325381842807218</v>
      </c>
      <c r="B262">
        <v>150.68395613454345</v>
      </c>
      <c r="C262">
        <v>500</v>
      </c>
    </row>
    <row r="263" spans="1:3" x14ac:dyDescent="0.25">
      <c r="A263">
        <v>-31.325957270238945</v>
      </c>
      <c r="B263">
        <v>150.68314709203958</v>
      </c>
      <c r="C263">
        <v>493</v>
      </c>
    </row>
    <row r="264" spans="1:3" x14ac:dyDescent="0.25">
      <c r="A264">
        <v>-31.326532692520402</v>
      </c>
      <c r="B264">
        <v>150.68233803969349</v>
      </c>
      <c r="C264">
        <v>486</v>
      </c>
    </row>
    <row r="265" spans="1:3" x14ac:dyDescent="0.25">
      <c r="A265">
        <v>-31.327108109651448</v>
      </c>
      <c r="B265">
        <v>150.68152897750497</v>
      </c>
      <c r="C265">
        <v>478</v>
      </c>
    </row>
    <row r="266" spans="1:3" x14ac:dyDescent="0.25">
      <c r="A266">
        <v>-31.327683521631883</v>
      </c>
      <c r="B266">
        <v>150.68071990547367</v>
      </c>
      <c r="C266">
        <v>477</v>
      </c>
    </row>
    <row r="267" spans="1:3" x14ac:dyDescent="0.25">
      <c r="A267">
        <v>-31.328258928461537</v>
      </c>
      <c r="B267">
        <v>150.67991082359941</v>
      </c>
      <c r="C267">
        <v>473</v>
      </c>
    </row>
    <row r="268" spans="1:3" x14ac:dyDescent="0.25">
      <c r="A268">
        <v>-31.328834330140239</v>
      </c>
      <c r="B268">
        <v>150.67910173188193</v>
      </c>
      <c r="C268">
        <v>469</v>
      </c>
    </row>
    <row r="269" spans="1:3" x14ac:dyDescent="0.25">
      <c r="A269">
        <v>-31.329409726667791</v>
      </c>
      <c r="B269">
        <v>150.67829263032093</v>
      </c>
      <c r="C269">
        <v>467</v>
      </c>
    </row>
    <row r="270" spans="1:3" x14ac:dyDescent="0.25">
      <c r="A270">
        <v>-31.329985118044021</v>
      </c>
      <c r="B270">
        <v>150.67748351891618</v>
      </c>
      <c r="C270">
        <v>456</v>
      </c>
    </row>
    <row r="271" spans="1:3" x14ac:dyDescent="0.25">
      <c r="A271">
        <v>-31.330560504268789</v>
      </c>
      <c r="B271">
        <v>150.67667439766745</v>
      </c>
      <c r="C271">
        <v>450</v>
      </c>
    </row>
    <row r="272" spans="1:3" x14ac:dyDescent="0.25">
      <c r="A272">
        <v>-31.331135885341894</v>
      </c>
      <c r="B272">
        <v>150.67586526657442</v>
      </c>
      <c r="C272">
        <v>452</v>
      </c>
    </row>
    <row r="273" spans="1:3" x14ac:dyDescent="0.25">
      <c r="A273">
        <v>-31.331711261263138</v>
      </c>
      <c r="B273">
        <v>150.6750561256369</v>
      </c>
      <c r="C273">
        <v>459</v>
      </c>
    </row>
    <row r="274" spans="1:3" x14ac:dyDescent="0.25">
      <c r="A274">
        <v>-31.332286632032378</v>
      </c>
      <c r="B274">
        <v>150.67424697485461</v>
      </c>
      <c r="C274">
        <v>447</v>
      </c>
    </row>
    <row r="275" spans="1:3" x14ac:dyDescent="0.25">
      <c r="A275">
        <v>-31.332861997649417</v>
      </c>
      <c r="B275">
        <v>150.67343781422733</v>
      </c>
      <c r="C275">
        <v>437</v>
      </c>
    </row>
    <row r="276" spans="1:3" x14ac:dyDescent="0.25">
      <c r="A276">
        <v>-31.333437358114082</v>
      </c>
      <c r="B276">
        <v>150.67262864375476</v>
      </c>
      <c r="C276">
        <v>435</v>
      </c>
    </row>
    <row r="277" spans="1:3" x14ac:dyDescent="0.25">
      <c r="A277">
        <v>-31.334012713426205</v>
      </c>
      <c r="B277">
        <v>150.67181946343669</v>
      </c>
      <c r="C277">
        <v>425</v>
      </c>
    </row>
    <row r="278" spans="1:3" x14ac:dyDescent="0.25">
      <c r="A278">
        <v>-31.334588063585613</v>
      </c>
      <c r="B278">
        <v>150.67101027327283</v>
      </c>
      <c r="C278">
        <v>425</v>
      </c>
    </row>
    <row r="279" spans="1:3" x14ac:dyDescent="0.25">
      <c r="A279">
        <v>-31.335163408592109</v>
      </c>
      <c r="B279">
        <v>150.67020107326289</v>
      </c>
      <c r="C279">
        <v>424</v>
      </c>
    </row>
    <row r="280" spans="1:3" x14ac:dyDescent="0.25">
      <c r="A280">
        <v>-31.33573874844555</v>
      </c>
      <c r="B280">
        <v>150.66939186340664</v>
      </c>
      <c r="C280">
        <v>420</v>
      </c>
    </row>
    <row r="281" spans="1:3" x14ac:dyDescent="0.25">
      <c r="A281">
        <v>-31.336314083145737</v>
      </c>
      <c r="B281">
        <v>150.66858264370387</v>
      </c>
      <c r="C281">
        <v>416</v>
      </c>
    </row>
    <row r="282" spans="1:3" x14ac:dyDescent="0.25">
      <c r="A282">
        <v>-31.3368894126925</v>
      </c>
      <c r="B282">
        <v>150.66777341415428</v>
      </c>
      <c r="C282">
        <v>415</v>
      </c>
    </row>
    <row r="283" spans="1:3" x14ac:dyDescent="0.25">
      <c r="A283">
        <v>-31.337464737085639</v>
      </c>
      <c r="B283">
        <v>150.66696417475765</v>
      </c>
      <c r="C283">
        <v>408</v>
      </c>
    </row>
    <row r="284" spans="1:3" x14ac:dyDescent="0.25">
      <c r="A284">
        <v>-31.338040056325013</v>
      </c>
      <c r="B284">
        <v>150.66615492551369</v>
      </c>
      <c r="C284">
        <v>411</v>
      </c>
    </row>
    <row r="285" spans="1:3" x14ac:dyDescent="0.25">
      <c r="A285">
        <v>-31.338615370410423</v>
      </c>
      <c r="B285">
        <v>150.66534566642218</v>
      </c>
      <c r="C285">
        <v>406</v>
      </c>
    </row>
    <row r="286" spans="1:3" x14ac:dyDescent="0.25">
      <c r="A286">
        <v>-31.339190679341698</v>
      </c>
      <c r="B286">
        <v>150.66453639748283</v>
      </c>
      <c r="C286">
        <v>405</v>
      </c>
    </row>
    <row r="287" spans="1:3" x14ac:dyDescent="0.25">
      <c r="A287">
        <v>-31.339765983118667</v>
      </c>
      <c r="B287">
        <v>150.66372711869542</v>
      </c>
      <c r="C287">
        <v>401</v>
      </c>
    </row>
    <row r="288" spans="1:3" x14ac:dyDescent="0.25">
      <c r="A288">
        <v>-31.340341281741132</v>
      </c>
      <c r="B288">
        <v>150.66291783005965</v>
      </c>
      <c r="C288">
        <v>404</v>
      </c>
    </row>
    <row r="289" spans="1:3" x14ac:dyDescent="0.25">
      <c r="A289">
        <v>-31.340916575208951</v>
      </c>
      <c r="B289">
        <v>150.66210853157531</v>
      </c>
      <c r="C289">
        <v>399</v>
      </c>
    </row>
    <row r="290" spans="1:3" x14ac:dyDescent="0.25">
      <c r="A290">
        <v>-31.341491863521924</v>
      </c>
      <c r="B290">
        <v>150.66129922324217</v>
      </c>
      <c r="C290">
        <v>395</v>
      </c>
    </row>
    <row r="291" spans="1:3" x14ac:dyDescent="0.25">
      <c r="A291">
        <v>-31.342067146679881</v>
      </c>
      <c r="B291">
        <v>150.66048990505988</v>
      </c>
      <c r="C291">
        <v>393</v>
      </c>
    </row>
    <row r="292" spans="1:3" x14ac:dyDescent="0.25">
      <c r="A292">
        <v>-31.342642424682651</v>
      </c>
      <c r="B292">
        <v>150.65968057702827</v>
      </c>
      <c r="C292">
        <v>393</v>
      </c>
    </row>
    <row r="293" spans="1:3" x14ac:dyDescent="0.25">
      <c r="A293">
        <v>-31.343217697530037</v>
      </c>
      <c r="B293">
        <v>150.65887123914706</v>
      </c>
      <c r="C293">
        <v>388</v>
      </c>
    </row>
    <row r="294" spans="1:3" x14ac:dyDescent="0.25">
      <c r="A294">
        <v>-31.343792965221894</v>
      </c>
      <c r="B294">
        <v>150.65806189141597</v>
      </c>
      <c r="C294">
        <v>390</v>
      </c>
    </row>
    <row r="295" spans="1:3" x14ac:dyDescent="0.25">
      <c r="A295">
        <v>-31.344368227758025</v>
      </c>
      <c r="B295">
        <v>150.65725253383476</v>
      </c>
      <c r="C295">
        <v>386</v>
      </c>
    </row>
    <row r="296" spans="1:3" x14ac:dyDescent="0.25">
      <c r="A296">
        <v>-31.344943485138231</v>
      </c>
      <c r="B296">
        <v>150.65644316640322</v>
      </c>
      <c r="C296">
        <v>386</v>
      </c>
    </row>
    <row r="297" spans="1:3" x14ac:dyDescent="0.25">
      <c r="A297">
        <v>-31.345518737362397</v>
      </c>
      <c r="B297">
        <v>150.655633789121</v>
      </c>
      <c r="C297">
        <v>384</v>
      </c>
    </row>
    <row r="298" spans="1:3" x14ac:dyDescent="0.25">
      <c r="A298">
        <v>-31.346093984430297</v>
      </c>
      <c r="B298">
        <v>150.65482440198792</v>
      </c>
      <c r="C298">
        <v>381</v>
      </c>
    </row>
    <row r="299" spans="1:3" x14ac:dyDescent="0.25">
      <c r="A299">
        <v>-31.34666922634176</v>
      </c>
      <c r="B299">
        <v>150.65401500500371</v>
      </c>
      <c r="C299">
        <v>388</v>
      </c>
    </row>
    <row r="300" spans="1:3" x14ac:dyDescent="0.25">
      <c r="A300">
        <v>-31.347244463096615</v>
      </c>
      <c r="B300">
        <v>150.65320559816814</v>
      </c>
      <c r="C300">
        <v>401</v>
      </c>
    </row>
    <row r="301" spans="1:3" x14ac:dyDescent="0.25">
      <c r="A301">
        <v>-31.347819694694692</v>
      </c>
      <c r="B301">
        <v>150.65239618148087</v>
      </c>
      <c r="C301">
        <v>405</v>
      </c>
    </row>
    <row r="302" spans="1:3" x14ac:dyDescent="0.25">
      <c r="A302">
        <v>-31.348394921135821</v>
      </c>
      <c r="B302">
        <v>150.65158675494172</v>
      </c>
      <c r="C302">
        <v>405</v>
      </c>
    </row>
    <row r="303" spans="1:3" x14ac:dyDescent="0.25">
      <c r="A303">
        <v>-31.348970142419802</v>
      </c>
      <c r="B303">
        <v>150.65077731855041</v>
      </c>
      <c r="C303">
        <v>401</v>
      </c>
    </row>
    <row r="304" spans="1:3" x14ac:dyDescent="0.25">
      <c r="A304">
        <v>-31.349545358546493</v>
      </c>
      <c r="B304">
        <v>150.64996787230666</v>
      </c>
      <c r="C304">
        <v>394</v>
      </c>
    </row>
    <row r="305" spans="1:3" x14ac:dyDescent="0.25">
      <c r="A305">
        <v>-31.350120569515695</v>
      </c>
      <c r="B305">
        <v>150.6491584162103</v>
      </c>
      <c r="C305">
        <v>390</v>
      </c>
    </row>
    <row r="306" spans="1:3" x14ac:dyDescent="0.25">
      <c r="A306">
        <v>-31.350695775327239</v>
      </c>
      <c r="B306">
        <v>150.64834895026104</v>
      </c>
      <c r="C306">
        <v>386</v>
      </c>
    </row>
    <row r="307" spans="1:3" x14ac:dyDescent="0.25">
      <c r="A307">
        <v>-31.351270975980924</v>
      </c>
      <c r="B307">
        <v>150.64753947445854</v>
      </c>
      <c r="C307">
        <v>384</v>
      </c>
    </row>
    <row r="308" spans="1:3" x14ac:dyDescent="0.25">
      <c r="A308">
        <v>-31.351846171476609</v>
      </c>
      <c r="B308">
        <v>150.64672998880269</v>
      </c>
      <c r="C308">
        <v>382</v>
      </c>
    </row>
    <row r="309" spans="1:3" x14ac:dyDescent="0.25">
      <c r="A309">
        <v>-31.352421361814095</v>
      </c>
      <c r="B309">
        <v>150.64592049329315</v>
      </c>
      <c r="C309">
        <v>379</v>
      </c>
    </row>
    <row r="310" spans="1:3" x14ac:dyDescent="0.25">
      <c r="A310">
        <v>-31.352996546993211</v>
      </c>
      <c r="B310">
        <v>150.64511098792963</v>
      </c>
      <c r="C310">
        <v>374</v>
      </c>
    </row>
    <row r="311" spans="1:3" x14ac:dyDescent="0.25">
      <c r="A311">
        <v>-31.353571727013758</v>
      </c>
      <c r="B311">
        <v>150.64430147271196</v>
      </c>
      <c r="C311">
        <v>376</v>
      </c>
    </row>
    <row r="312" spans="1:3" x14ac:dyDescent="0.25">
      <c r="A312">
        <v>-31.354146901875595</v>
      </c>
      <c r="B312">
        <v>150.64349194763975</v>
      </c>
      <c r="C312">
        <v>372</v>
      </c>
    </row>
    <row r="313" spans="1:3" x14ac:dyDescent="0.25">
      <c r="A313">
        <v>-31.35472207157855</v>
      </c>
      <c r="B313">
        <v>150.64268241271293</v>
      </c>
      <c r="C313">
        <v>371</v>
      </c>
    </row>
    <row r="314" spans="1:3" x14ac:dyDescent="0.25">
      <c r="A314">
        <v>-31.355297236122425</v>
      </c>
      <c r="B314">
        <v>150.64187286793111</v>
      </c>
      <c r="C314">
        <v>370</v>
      </c>
    </row>
    <row r="315" spans="1:3" x14ac:dyDescent="0.25">
      <c r="A315">
        <v>-31.355872395507049</v>
      </c>
      <c r="B315">
        <v>150.64106331329413</v>
      </c>
      <c r="C315">
        <v>371</v>
      </c>
    </row>
    <row r="316" spans="1:3" x14ac:dyDescent="0.25">
      <c r="A316">
        <v>-31.356447549732223</v>
      </c>
      <c r="B316">
        <v>150.64025374880163</v>
      </c>
      <c r="C316">
        <v>371</v>
      </c>
    </row>
    <row r="317" spans="1:3" x14ac:dyDescent="0.25">
      <c r="A317">
        <v>-31.357022698797806</v>
      </c>
      <c r="B317">
        <v>150.63944417445339</v>
      </c>
      <c r="C317">
        <v>371</v>
      </c>
    </row>
    <row r="318" spans="1:3" x14ac:dyDescent="0.25">
      <c r="A318">
        <v>-31.357597842703598</v>
      </c>
      <c r="B318">
        <v>150.63863459024918</v>
      </c>
      <c r="C318">
        <v>373</v>
      </c>
    </row>
    <row r="319" spans="1:3" x14ac:dyDescent="0.25">
      <c r="A319">
        <v>-31.358172981449428</v>
      </c>
      <c r="B319">
        <v>150.63782499618878</v>
      </c>
      <c r="C319">
        <v>371</v>
      </c>
    </row>
    <row r="320" spans="1:3" x14ac:dyDescent="0.25">
      <c r="A320">
        <v>-31.358748115035127</v>
      </c>
      <c r="B320">
        <v>150.63701539227185</v>
      </c>
      <c r="C320">
        <v>371</v>
      </c>
    </row>
    <row r="321" spans="1:3" x14ac:dyDescent="0.25">
      <c r="A321">
        <v>-31.359323243460494</v>
      </c>
      <c r="B321">
        <v>150.63620577849821</v>
      </c>
      <c r="C321">
        <v>372</v>
      </c>
    </row>
    <row r="322" spans="1:3" x14ac:dyDescent="0.25">
      <c r="A322">
        <v>-31.359898366725417</v>
      </c>
      <c r="B322">
        <v>150.63539615486758</v>
      </c>
      <c r="C322">
        <v>375</v>
      </c>
    </row>
    <row r="323" spans="1:3" x14ac:dyDescent="0.25">
      <c r="A323">
        <v>-31.36047348482964</v>
      </c>
      <c r="B323">
        <v>150.63458652137967</v>
      </c>
      <c r="C323">
        <v>384</v>
      </c>
    </row>
    <row r="324" spans="1:3" x14ac:dyDescent="0.25">
      <c r="A324">
        <v>-31.361048597773049</v>
      </c>
      <c r="B324">
        <v>150.63377687803427</v>
      </c>
      <c r="C324">
        <v>384</v>
      </c>
    </row>
    <row r="325" spans="1:3" x14ac:dyDescent="0.25">
      <c r="A325">
        <v>-31.361623705555417</v>
      </c>
      <c r="B325">
        <v>150.63296722483108</v>
      </c>
      <c r="C325">
        <v>381</v>
      </c>
    </row>
    <row r="326" spans="1:3" x14ac:dyDescent="0.25">
      <c r="A326">
        <v>-31.362198808176601</v>
      </c>
      <c r="B326">
        <v>150.63215756176993</v>
      </c>
      <c r="C326">
        <v>382</v>
      </c>
    </row>
    <row r="327" spans="1:3" x14ac:dyDescent="0.25">
      <c r="A327">
        <v>-31.362773905636402</v>
      </c>
      <c r="B327">
        <v>150.63134788885048</v>
      </c>
      <c r="C327">
        <v>381</v>
      </c>
    </row>
    <row r="328" spans="1:3" x14ac:dyDescent="0.25">
      <c r="A328">
        <v>-31.363348997934679</v>
      </c>
      <c r="B328">
        <v>150.63053820607252</v>
      </c>
      <c r="C328">
        <v>382</v>
      </c>
    </row>
    <row r="329" spans="1:3" x14ac:dyDescent="0.25">
      <c r="A329">
        <v>-31.363924085071204</v>
      </c>
      <c r="B329">
        <v>150.62972851343579</v>
      </c>
      <c r="C329">
        <v>383</v>
      </c>
    </row>
    <row r="330" spans="1:3" x14ac:dyDescent="0.25">
      <c r="A330">
        <v>-31.364499167045835</v>
      </c>
      <c r="B330">
        <v>150.62891881094004</v>
      </c>
      <c r="C330">
        <v>384</v>
      </c>
    </row>
    <row r="331" spans="1:3" x14ac:dyDescent="0.25">
      <c r="A331">
        <v>-31.365074243858402</v>
      </c>
      <c r="B331">
        <v>150.62810909858496</v>
      </c>
      <c r="C331">
        <v>384</v>
      </c>
    </row>
    <row r="332" spans="1:3" x14ac:dyDescent="0.25">
      <c r="A332">
        <v>-31.365649315508705</v>
      </c>
      <c r="B332">
        <v>150.62729937637033</v>
      </c>
      <c r="C332">
        <v>384</v>
      </c>
    </row>
    <row r="333" spans="1:3" x14ac:dyDescent="0.25">
      <c r="A333">
        <v>-31.366224381996574</v>
      </c>
      <c r="B333">
        <v>150.62648964429593</v>
      </c>
      <c r="C333">
        <v>386</v>
      </c>
    </row>
    <row r="334" spans="1:3" x14ac:dyDescent="0.25">
      <c r="A334">
        <v>-31.366799443321838</v>
      </c>
      <c r="B334">
        <v>150.62567990236147</v>
      </c>
      <c r="C334">
        <v>386</v>
      </c>
    </row>
    <row r="335" spans="1:3" x14ac:dyDescent="0.25">
      <c r="A335">
        <v>-31.367374499484328</v>
      </c>
      <c r="B335">
        <v>150.62487015056672</v>
      </c>
      <c r="C335">
        <v>383</v>
      </c>
    </row>
    <row r="336" spans="1:3" x14ac:dyDescent="0.25">
      <c r="A336">
        <v>-31.367949550483843</v>
      </c>
      <c r="B336">
        <v>150.6240603889114</v>
      </c>
      <c r="C336">
        <v>382</v>
      </c>
    </row>
    <row r="337" spans="1:3" x14ac:dyDescent="0.25">
      <c r="A337">
        <v>-31.368524596320214</v>
      </c>
      <c r="B337">
        <v>150.62325061739523</v>
      </c>
      <c r="C337">
        <v>381</v>
      </c>
    </row>
    <row r="338" spans="1:3" x14ac:dyDescent="0.25">
      <c r="A338">
        <v>-31.369099636993269</v>
      </c>
      <c r="B338">
        <v>150.62244083601797</v>
      </c>
      <c r="C338">
        <v>379</v>
      </c>
    </row>
    <row r="339" spans="1:3" x14ac:dyDescent="0.25">
      <c r="A339">
        <v>-31.369674672502839</v>
      </c>
      <c r="B339">
        <v>150.62163104477941</v>
      </c>
      <c r="C339">
        <v>376</v>
      </c>
    </row>
    <row r="340" spans="1:3" x14ac:dyDescent="0.25">
      <c r="A340">
        <v>-31.370249702848753</v>
      </c>
      <c r="B340">
        <v>150.6208212436793</v>
      </c>
      <c r="C340">
        <v>374</v>
      </c>
    </row>
    <row r="341" spans="1:3" x14ac:dyDescent="0.25">
      <c r="A341">
        <v>-31.370824728030811</v>
      </c>
      <c r="B341">
        <v>150.62001143271732</v>
      </c>
      <c r="C341">
        <v>375</v>
      </c>
    </row>
    <row r="342" spans="1:3" x14ac:dyDescent="0.25">
      <c r="A342">
        <v>-31.371399748048844</v>
      </c>
      <c r="B342">
        <v>150.61920161189323</v>
      </c>
      <c r="C342">
        <v>373</v>
      </c>
    </row>
    <row r="343" spans="1:3" x14ac:dyDescent="0.25">
      <c r="A343">
        <v>-31.37197476290271</v>
      </c>
      <c r="B343">
        <v>150.61839178120681</v>
      </c>
      <c r="C343">
        <v>369</v>
      </c>
    </row>
    <row r="344" spans="1:3" x14ac:dyDescent="0.25">
      <c r="A344">
        <v>-31.37254977259218</v>
      </c>
      <c r="B344">
        <v>150.61758194065783</v>
      </c>
      <c r="C344">
        <v>368</v>
      </c>
    </row>
    <row r="345" spans="1:3" x14ac:dyDescent="0.25">
      <c r="A345">
        <v>-31.373124777117084</v>
      </c>
      <c r="B345">
        <v>150.61677209024595</v>
      </c>
      <c r="C345">
        <v>368</v>
      </c>
    </row>
    <row r="346" spans="1:3" x14ac:dyDescent="0.25">
      <c r="A346">
        <v>-31.373699776477252</v>
      </c>
      <c r="B346">
        <v>150.61596222997099</v>
      </c>
      <c r="C346">
        <v>368</v>
      </c>
    </row>
    <row r="347" spans="1:3" x14ac:dyDescent="0.25">
      <c r="A347">
        <v>-31.374274770672542</v>
      </c>
      <c r="B347">
        <v>150.61515235983262</v>
      </c>
      <c r="C347">
        <v>368</v>
      </c>
    </row>
    <row r="348" spans="1:3" x14ac:dyDescent="0.25">
      <c r="A348">
        <v>-31.374849759702755</v>
      </c>
      <c r="B348">
        <v>150.61434247983061</v>
      </c>
      <c r="C348">
        <v>370</v>
      </c>
    </row>
    <row r="349" spans="1:3" x14ac:dyDescent="0.25">
      <c r="A349">
        <v>-31.375424743567692</v>
      </c>
      <c r="B349">
        <v>150.61353258996473</v>
      </c>
      <c r="C349">
        <v>370</v>
      </c>
    </row>
    <row r="350" spans="1:3" x14ac:dyDescent="0.25">
      <c r="A350">
        <v>-31.375999722267181</v>
      </c>
      <c r="B350">
        <v>150.61272269023476</v>
      </c>
      <c r="C350">
        <v>369</v>
      </c>
    </row>
    <row r="351" spans="1:3" x14ac:dyDescent="0.25">
      <c r="A351">
        <v>-31.376574695801082</v>
      </c>
      <c r="B351">
        <v>150.61191278064041</v>
      </c>
      <c r="C351">
        <v>374</v>
      </c>
    </row>
    <row r="352" spans="1:3" x14ac:dyDescent="0.25">
      <c r="A352">
        <v>-31.377149664169195</v>
      </c>
      <c r="B352">
        <v>150.61110286118139</v>
      </c>
      <c r="C352">
        <v>376</v>
      </c>
    </row>
    <row r="353" spans="1:3" x14ac:dyDescent="0.25">
      <c r="A353">
        <v>-31.37772462737135</v>
      </c>
      <c r="B353">
        <v>150.61029293185749</v>
      </c>
      <c r="C353">
        <v>380</v>
      </c>
    </row>
    <row r="354" spans="1:3" x14ac:dyDescent="0.25">
      <c r="A354">
        <v>-31.378299585407348</v>
      </c>
      <c r="B354">
        <v>150.60948299266846</v>
      </c>
      <c r="C354">
        <v>380</v>
      </c>
    </row>
    <row r="355" spans="1:3" x14ac:dyDescent="0.25">
      <c r="A355">
        <v>-31.378874538277017</v>
      </c>
      <c r="B355">
        <v>150.60867304361398</v>
      </c>
      <c r="C355">
        <v>383</v>
      </c>
    </row>
    <row r="356" spans="1:3" x14ac:dyDescent="0.25">
      <c r="A356">
        <v>-31.379449485980189</v>
      </c>
      <c r="B356">
        <v>150.60786308469386</v>
      </c>
      <c r="C356">
        <v>387</v>
      </c>
    </row>
    <row r="357" spans="1:3" x14ac:dyDescent="0.25">
      <c r="A357">
        <v>-31.38002442851672</v>
      </c>
      <c r="B357">
        <v>150.60705311590789</v>
      </c>
      <c r="C357">
        <v>384</v>
      </c>
    </row>
    <row r="358" spans="1:3" x14ac:dyDescent="0.25">
      <c r="A358">
        <v>-31.380599365886383</v>
      </c>
      <c r="B358">
        <v>150.60624313725566</v>
      </c>
      <c r="C358">
        <v>393</v>
      </c>
    </row>
    <row r="359" spans="1:3" x14ac:dyDescent="0.25">
      <c r="A359">
        <v>-31.381174298089007</v>
      </c>
      <c r="B359">
        <v>150.60543314873706</v>
      </c>
      <c r="C359">
        <v>393</v>
      </c>
    </row>
    <row r="360" spans="1:3" x14ac:dyDescent="0.25">
      <c r="A360">
        <v>-31.381749225124423</v>
      </c>
      <c r="B360">
        <v>150.60462315035176</v>
      </c>
      <c r="C360">
        <v>394</v>
      </c>
    </row>
    <row r="361" spans="1:3" x14ac:dyDescent="0.25">
      <c r="A361">
        <v>-31.38232414699246</v>
      </c>
      <c r="B361">
        <v>150.60381314209951</v>
      </c>
      <c r="C361">
        <v>400</v>
      </c>
    </row>
    <row r="362" spans="1:3" x14ac:dyDescent="0.25">
      <c r="A362">
        <v>-31.382899063692946</v>
      </c>
      <c r="B362">
        <v>150.6030031239801</v>
      </c>
      <c r="C362">
        <v>401</v>
      </c>
    </row>
    <row r="363" spans="1:3" x14ac:dyDescent="0.25">
      <c r="A363">
        <v>-31.383473975225712</v>
      </c>
      <c r="B363">
        <v>150.60219309599324</v>
      </c>
      <c r="C363">
        <v>406</v>
      </c>
    </row>
    <row r="364" spans="1:3" x14ac:dyDescent="0.25">
      <c r="A364">
        <v>-31.384048881590559</v>
      </c>
      <c r="B364">
        <v>150.60138305813871</v>
      </c>
      <c r="C364">
        <v>415</v>
      </c>
    </row>
    <row r="365" spans="1:3" x14ac:dyDescent="0.25">
      <c r="A365">
        <v>-31.384623782787315</v>
      </c>
      <c r="B365">
        <v>150.60057301041621</v>
      </c>
      <c r="C365">
        <v>419</v>
      </c>
    </row>
    <row r="366" spans="1:3" x14ac:dyDescent="0.25">
      <c r="A366">
        <v>-31.385198678815811</v>
      </c>
      <c r="B366">
        <v>150.59976295282547</v>
      </c>
      <c r="C366">
        <v>424</v>
      </c>
    </row>
    <row r="367" spans="1:3" x14ac:dyDescent="0.25">
      <c r="A367">
        <v>-31.385773569675877</v>
      </c>
      <c r="B367">
        <v>150.59895288536632</v>
      </c>
      <c r="C367">
        <v>441</v>
      </c>
    </row>
    <row r="368" spans="1:3" x14ac:dyDescent="0.25">
      <c r="A368">
        <v>-31.386348455367312</v>
      </c>
      <c r="B368">
        <v>150.59814280803846</v>
      </c>
      <c r="C368">
        <v>454</v>
      </c>
    </row>
    <row r="369" spans="1:3" x14ac:dyDescent="0.25">
      <c r="A369">
        <v>-31.386923335889946</v>
      </c>
      <c r="B369">
        <v>150.59733272084156</v>
      </c>
      <c r="C369">
        <v>480</v>
      </c>
    </row>
    <row r="370" spans="1:3" x14ac:dyDescent="0.25">
      <c r="A370">
        <v>-31.38749821124361</v>
      </c>
      <c r="B370">
        <v>150.59652262377551</v>
      </c>
      <c r="C370">
        <v>495</v>
      </c>
    </row>
    <row r="371" spans="1:3" x14ac:dyDescent="0.25">
      <c r="A371">
        <v>-31.388073081428132</v>
      </c>
      <c r="B371">
        <v>150.59571251683997</v>
      </c>
      <c r="C371">
        <v>497</v>
      </c>
    </row>
    <row r="372" spans="1:3" x14ac:dyDescent="0.25">
      <c r="A372">
        <v>-31.388647946443342</v>
      </c>
      <c r="B372">
        <v>150.5949024000347</v>
      </c>
      <c r="C372">
        <v>502</v>
      </c>
    </row>
    <row r="373" spans="1:3" x14ac:dyDescent="0.25">
      <c r="A373">
        <v>-31.389222806289069</v>
      </c>
      <c r="B373">
        <v>150.59409227335937</v>
      </c>
      <c r="C373">
        <v>500</v>
      </c>
    </row>
    <row r="374" spans="1:3" x14ac:dyDescent="0.25">
      <c r="A374">
        <v>-31.389797660965087</v>
      </c>
      <c r="B374">
        <v>150.59328213681385</v>
      </c>
      <c r="C374">
        <v>514</v>
      </c>
    </row>
    <row r="375" spans="1:3" x14ac:dyDescent="0.25">
      <c r="A375">
        <v>-31.390372510471252</v>
      </c>
      <c r="B375">
        <v>150.59247199039783</v>
      </c>
      <c r="C375">
        <v>512</v>
      </c>
    </row>
    <row r="376" spans="1:3" x14ac:dyDescent="0.25">
      <c r="A376">
        <v>-31.390947354807395</v>
      </c>
      <c r="B376">
        <v>150.59166183411105</v>
      </c>
      <c r="C376">
        <v>505</v>
      </c>
    </row>
    <row r="377" spans="1:3" x14ac:dyDescent="0.25">
      <c r="A377">
        <v>-31.391522193973316</v>
      </c>
      <c r="B377">
        <v>150.59085166795325</v>
      </c>
      <c r="C377">
        <v>486</v>
      </c>
    </row>
    <row r="378" spans="1:3" x14ac:dyDescent="0.25">
      <c r="A378">
        <v>-31.392097027968873</v>
      </c>
      <c r="B378">
        <v>150.59004149192418</v>
      </c>
      <c r="C378">
        <v>469</v>
      </c>
    </row>
    <row r="379" spans="1:3" x14ac:dyDescent="0.25">
      <c r="A379">
        <v>-31.392671856793868</v>
      </c>
      <c r="B379">
        <v>150.58923130602358</v>
      </c>
      <c r="C379">
        <v>464</v>
      </c>
    </row>
    <row r="380" spans="1:3" x14ac:dyDescent="0.25">
      <c r="A380">
        <v>-31.393246680448101</v>
      </c>
      <c r="B380">
        <v>150.58842111025126</v>
      </c>
      <c r="C380">
        <v>476</v>
      </c>
    </row>
    <row r="381" spans="1:3" x14ac:dyDescent="0.25">
      <c r="A381">
        <v>-31.39382149893143</v>
      </c>
      <c r="B381">
        <v>150.58761090460689</v>
      </c>
      <c r="C381">
        <v>466</v>
      </c>
    </row>
    <row r="382" spans="1:3" x14ac:dyDescent="0.25">
      <c r="A382">
        <v>-31.394396312243657</v>
      </c>
      <c r="B382">
        <v>150.58680068909018</v>
      </c>
      <c r="C382">
        <v>467</v>
      </c>
    </row>
    <row r="383" spans="1:3" x14ac:dyDescent="0.25">
      <c r="A383">
        <v>-31.394971120384611</v>
      </c>
      <c r="B383">
        <v>150.58599046370097</v>
      </c>
      <c r="C383">
        <v>448</v>
      </c>
    </row>
    <row r="384" spans="1:3" x14ac:dyDescent="0.25">
      <c r="A384">
        <v>-31.395545923354121</v>
      </c>
      <c r="B384">
        <v>150.58518022843896</v>
      </c>
      <c r="C384">
        <v>427</v>
      </c>
    </row>
    <row r="385" spans="1:3" x14ac:dyDescent="0.25">
      <c r="A385">
        <v>-31.396120721152016</v>
      </c>
      <c r="B385">
        <v>150.58436998330393</v>
      </c>
      <c r="C385">
        <v>420</v>
      </c>
    </row>
    <row r="386" spans="1:3" x14ac:dyDescent="0.25">
      <c r="A386">
        <v>-31.396695513778099</v>
      </c>
      <c r="B386">
        <v>150.5835597282956</v>
      </c>
      <c r="C386">
        <v>413</v>
      </c>
    </row>
    <row r="387" spans="1:3" x14ac:dyDescent="0.25">
      <c r="A387">
        <v>-31.397270301232226</v>
      </c>
      <c r="B387">
        <v>150.58274946341368</v>
      </c>
      <c r="C387">
        <v>405</v>
      </c>
    </row>
    <row r="388" spans="1:3" x14ac:dyDescent="0.25">
      <c r="A388">
        <v>-31.39784508351417</v>
      </c>
      <c r="B388">
        <v>150.581939188658</v>
      </c>
      <c r="C388">
        <v>400</v>
      </c>
    </row>
    <row r="389" spans="1:3" x14ac:dyDescent="0.25">
      <c r="A389">
        <v>-31.39841986062379</v>
      </c>
      <c r="B389">
        <v>150.58112890402822</v>
      </c>
      <c r="C389">
        <v>396</v>
      </c>
    </row>
    <row r="390" spans="1:3" x14ac:dyDescent="0.25">
      <c r="A390">
        <v>-31.398994632560914</v>
      </c>
      <c r="B390">
        <v>150.58031860952411</v>
      </c>
      <c r="C390">
        <v>383</v>
      </c>
    </row>
    <row r="391" spans="1:3" x14ac:dyDescent="0.25">
      <c r="A391">
        <v>-31.399569399325344</v>
      </c>
      <c r="B391">
        <v>150.5795083051454</v>
      </c>
      <c r="C391">
        <v>375</v>
      </c>
    </row>
    <row r="392" spans="1:3" x14ac:dyDescent="0.25">
      <c r="A392">
        <v>-31.400144160916909</v>
      </c>
      <c r="B392">
        <v>150.5786979908919</v>
      </c>
      <c r="C392">
        <v>375</v>
      </c>
    </row>
    <row r="393" spans="1:3" x14ac:dyDescent="0.25">
      <c r="A393">
        <v>-31.400718917335439</v>
      </c>
      <c r="B393">
        <v>150.57788766676327</v>
      </c>
      <c r="C393">
        <v>370</v>
      </c>
    </row>
    <row r="394" spans="1:3" x14ac:dyDescent="0.25">
      <c r="A394">
        <v>-31.401293668580763</v>
      </c>
      <c r="B394">
        <v>150.5770773327593</v>
      </c>
      <c r="C394">
        <v>366</v>
      </c>
    </row>
    <row r="395" spans="1:3" x14ac:dyDescent="0.25">
      <c r="A395">
        <v>-31.401868414652682</v>
      </c>
      <c r="B395">
        <v>150.57626698887975</v>
      </c>
      <c r="C395">
        <v>357</v>
      </c>
    </row>
    <row r="396" spans="1:3" x14ac:dyDescent="0.25">
      <c r="A396">
        <v>-31.402443155551026</v>
      </c>
      <c r="B396">
        <v>150.57545663512434</v>
      </c>
      <c r="C396">
        <v>354</v>
      </c>
    </row>
    <row r="397" spans="1:3" x14ac:dyDescent="0.25">
      <c r="A397">
        <v>-31.403017891275624</v>
      </c>
      <c r="B397">
        <v>150.57464627149284</v>
      </c>
      <c r="C397">
        <v>350</v>
      </c>
    </row>
    <row r="398" spans="1:3" x14ac:dyDescent="0.25">
      <c r="A398">
        <v>-31.403592621826306</v>
      </c>
      <c r="B398">
        <v>150.57383589798496</v>
      </c>
      <c r="C398">
        <v>347</v>
      </c>
    </row>
    <row r="399" spans="1:3" x14ac:dyDescent="0.25">
      <c r="A399">
        <v>-31.4041673472029</v>
      </c>
      <c r="B399">
        <v>150.57302551460043</v>
      </c>
      <c r="C399">
        <v>341</v>
      </c>
    </row>
    <row r="400" spans="1:3" x14ac:dyDescent="0.25">
      <c r="A400">
        <v>-31.404742067405209</v>
      </c>
      <c r="B400">
        <v>150.57221512133907</v>
      </c>
      <c r="C400">
        <v>338</v>
      </c>
    </row>
    <row r="401" spans="1:3" x14ac:dyDescent="0.25">
      <c r="A401">
        <v>-31.405316782433061</v>
      </c>
      <c r="B401">
        <v>150.5714047182006</v>
      </c>
      <c r="C401">
        <v>334</v>
      </c>
    </row>
    <row r="402" spans="1:3" x14ac:dyDescent="0.25">
      <c r="A402">
        <v>-31.405891492286287</v>
      </c>
      <c r="B402">
        <v>150.57059430518473</v>
      </c>
      <c r="C402">
        <v>333</v>
      </c>
    </row>
    <row r="403" spans="1:3" x14ac:dyDescent="0.25">
      <c r="A403">
        <v>-31.406466196964686</v>
      </c>
      <c r="B403">
        <v>150.56978388229123</v>
      </c>
      <c r="C403">
        <v>329</v>
      </c>
    </row>
    <row r="404" spans="1:3" x14ac:dyDescent="0.25">
      <c r="A404">
        <v>-31.407040896468118</v>
      </c>
      <c r="B404">
        <v>150.56897344951983</v>
      </c>
      <c r="C404">
        <v>327</v>
      </c>
    </row>
    <row r="405" spans="1:3" x14ac:dyDescent="0.25">
      <c r="A405">
        <v>-31.407615590796382</v>
      </c>
      <c r="B405">
        <v>150.56816300687035</v>
      </c>
      <c r="C405">
        <v>324</v>
      </c>
    </row>
    <row r="406" spans="1:3" x14ac:dyDescent="0.25">
      <c r="A406">
        <v>-31.408190279949309</v>
      </c>
      <c r="B406">
        <v>150.56735255434239</v>
      </c>
      <c r="C406">
        <v>324</v>
      </c>
    </row>
    <row r="407" spans="1:3" x14ac:dyDescent="0.25">
      <c r="A407">
        <v>-31.408764963926728</v>
      </c>
      <c r="B407">
        <v>150.56654209193584</v>
      </c>
      <c r="C407">
        <v>324</v>
      </c>
    </row>
    <row r="408" spans="1:3" x14ac:dyDescent="0.25">
      <c r="A408">
        <v>-31.40933964272844</v>
      </c>
      <c r="B408">
        <v>150.56573161965036</v>
      </c>
      <c r="C408">
        <v>326</v>
      </c>
    </row>
    <row r="409" spans="1:3" x14ac:dyDescent="0.25">
      <c r="A409">
        <v>-31.409914316354275</v>
      </c>
      <c r="B409">
        <v>150.56492113748573</v>
      </c>
      <c r="C409">
        <v>323</v>
      </c>
    </row>
    <row r="410" spans="1:3" x14ac:dyDescent="0.25">
      <c r="A410">
        <v>-31.410488984804061</v>
      </c>
      <c r="B410">
        <v>150.56411064544164</v>
      </c>
      <c r="C410">
        <v>323</v>
      </c>
    </row>
    <row r="411" spans="1:3" x14ac:dyDescent="0.25">
      <c r="A411">
        <v>-31.411063648077629</v>
      </c>
      <c r="B411">
        <v>150.56330014351795</v>
      </c>
      <c r="C411">
        <v>320</v>
      </c>
    </row>
    <row r="412" spans="1:3" x14ac:dyDescent="0.25">
      <c r="A412">
        <v>-31.411638306174808</v>
      </c>
      <c r="B412">
        <v>150.56248963171424</v>
      </c>
      <c r="C412">
        <v>321</v>
      </c>
    </row>
    <row r="413" spans="1:3" x14ac:dyDescent="0.25">
      <c r="A413">
        <v>-31.412212959095399</v>
      </c>
      <c r="B413">
        <v>150.56167911003035</v>
      </c>
      <c r="C413">
        <v>320</v>
      </c>
    </row>
    <row r="414" spans="1:3" x14ac:dyDescent="0.25">
      <c r="A414">
        <v>-31.412787606839231</v>
      </c>
      <c r="B414">
        <v>150.56086857846606</v>
      </c>
      <c r="C414">
        <v>325</v>
      </c>
    </row>
    <row r="415" spans="1:3" x14ac:dyDescent="0.25">
      <c r="A415">
        <v>-31.413362249406134</v>
      </c>
      <c r="B415">
        <v>150.56005803702107</v>
      </c>
      <c r="C415">
        <v>322</v>
      </c>
    </row>
    <row r="416" spans="1:3" x14ac:dyDescent="0.25">
      <c r="A416">
        <v>-31.413936886795909</v>
      </c>
      <c r="B416">
        <v>150.5592474856951</v>
      </c>
      <c r="C416">
        <v>321</v>
      </c>
    </row>
    <row r="417" spans="1:3" x14ac:dyDescent="0.25">
      <c r="A417">
        <v>-31.414511519008414</v>
      </c>
      <c r="B417">
        <v>150.55843692448798</v>
      </c>
      <c r="C417">
        <v>321</v>
      </c>
    </row>
    <row r="418" spans="1:3" x14ac:dyDescent="0.25">
      <c r="A418">
        <v>-31.41508614604345</v>
      </c>
      <c r="B418">
        <v>150.55762635339943</v>
      </c>
      <c r="C418">
        <v>324</v>
      </c>
    </row>
    <row r="419" spans="1:3" x14ac:dyDescent="0.25">
      <c r="A419">
        <v>-31.415660767900846</v>
      </c>
      <c r="B419">
        <v>150.5568157724291</v>
      </c>
      <c r="C419">
        <v>323</v>
      </c>
    </row>
    <row r="420" spans="1:3" x14ac:dyDescent="0.25">
      <c r="A420">
        <v>-31.416235384580432</v>
      </c>
      <c r="B420">
        <v>150.55600518157684</v>
      </c>
      <c r="C420">
        <v>323</v>
      </c>
    </row>
    <row r="421" spans="1:3" x14ac:dyDescent="0.25">
      <c r="A421">
        <v>-31.416809996082037</v>
      </c>
      <c r="B421">
        <v>150.55519458084234</v>
      </c>
      <c r="C421">
        <v>322</v>
      </c>
    </row>
    <row r="422" spans="1:3" x14ac:dyDescent="0.25">
      <c r="A422">
        <v>-31.417384602405463</v>
      </c>
      <c r="B422">
        <v>150.55438397022533</v>
      </c>
      <c r="C422">
        <v>323</v>
      </c>
    </row>
    <row r="423" spans="1:3" x14ac:dyDescent="0.25">
      <c r="A423">
        <v>-31.417959203550538</v>
      </c>
      <c r="B423">
        <v>150.55357334972564</v>
      </c>
      <c r="C423">
        <v>325</v>
      </c>
    </row>
    <row r="424" spans="1:3" x14ac:dyDescent="0.25">
      <c r="A424">
        <v>-31.418533799517093</v>
      </c>
      <c r="B424">
        <v>150.55276271934292</v>
      </c>
      <c r="C424">
        <v>324</v>
      </c>
    </row>
    <row r="425" spans="1:3" x14ac:dyDescent="0.25">
      <c r="A425">
        <v>-31.419108390304928</v>
      </c>
      <c r="B425">
        <v>150.55195207907695</v>
      </c>
      <c r="C425">
        <v>323</v>
      </c>
    </row>
    <row r="426" spans="1:3" x14ac:dyDescent="0.25">
      <c r="A426">
        <v>-31.419682975913872</v>
      </c>
      <c r="B426">
        <v>150.55114142892751</v>
      </c>
      <c r="C426">
        <v>323</v>
      </c>
    </row>
    <row r="427" spans="1:3" x14ac:dyDescent="0.25">
      <c r="A427">
        <v>-31.420257556343785</v>
      </c>
      <c r="B427">
        <v>150.55033076889436</v>
      </c>
      <c r="C427">
        <v>323</v>
      </c>
    </row>
    <row r="428" spans="1:3" x14ac:dyDescent="0.25">
      <c r="A428">
        <v>-31.420832131594437</v>
      </c>
      <c r="B428">
        <v>150.54952009897715</v>
      </c>
      <c r="C428">
        <v>323</v>
      </c>
    </row>
    <row r="429" spans="1:3" x14ac:dyDescent="0.25">
      <c r="A429">
        <v>-31.421406701665688</v>
      </c>
      <c r="B429">
        <v>150.54870941917568</v>
      </c>
      <c r="C429">
        <v>322</v>
      </c>
    </row>
    <row r="430" spans="1:3" x14ac:dyDescent="0.25">
      <c r="A430">
        <v>-31.421981266557339</v>
      </c>
      <c r="B430">
        <v>150.5478987294897</v>
      </c>
      <c r="C430">
        <v>322</v>
      </c>
    </row>
    <row r="431" spans="1:3" x14ac:dyDescent="0.25">
      <c r="A431">
        <v>-31.422555826269246</v>
      </c>
      <c r="B431">
        <v>150.547088029919</v>
      </c>
      <c r="C431">
        <v>324</v>
      </c>
    </row>
    <row r="432" spans="1:3" x14ac:dyDescent="0.25">
      <c r="A432">
        <v>-31.423130380801211</v>
      </c>
      <c r="B432">
        <v>150.54627732046322</v>
      </c>
      <c r="C432">
        <v>323</v>
      </c>
    </row>
    <row r="433" spans="1:3" x14ac:dyDescent="0.25">
      <c r="A433">
        <v>-31.423704930153036</v>
      </c>
      <c r="B433">
        <v>150.54546660112214</v>
      </c>
      <c r="C433">
        <v>322</v>
      </c>
    </row>
    <row r="434" spans="1:3" x14ac:dyDescent="0.25">
      <c r="A434">
        <v>-31.424279474324578</v>
      </c>
      <c r="B434">
        <v>150.5446558718956</v>
      </c>
      <c r="C434">
        <v>325</v>
      </c>
    </row>
    <row r="435" spans="1:3" x14ac:dyDescent="0.25">
      <c r="A435">
        <v>-31.424854013315638</v>
      </c>
      <c r="B435">
        <v>150.54384513278319</v>
      </c>
      <c r="C435">
        <v>325</v>
      </c>
    </row>
    <row r="436" spans="1:3" x14ac:dyDescent="0.25">
      <c r="A436">
        <v>-31.425428547126074</v>
      </c>
      <c r="B436">
        <v>150.54303438378474</v>
      </c>
      <c r="C436">
        <v>324</v>
      </c>
    </row>
    <row r="437" spans="1:3" x14ac:dyDescent="0.25">
      <c r="A437">
        <v>-31.426003075755659</v>
      </c>
      <c r="B437">
        <v>150.54222362490009</v>
      </c>
      <c r="C437">
        <v>323</v>
      </c>
    </row>
    <row r="438" spans="1:3" x14ac:dyDescent="0.25">
      <c r="A438">
        <v>-31.426577599204251</v>
      </c>
      <c r="B438">
        <v>150.54141285612883</v>
      </c>
      <c r="C438">
        <v>322</v>
      </c>
    </row>
    <row r="439" spans="1:3" x14ac:dyDescent="0.25">
      <c r="A439">
        <v>-31.42715211747165</v>
      </c>
      <c r="B439">
        <v>150.54060207747079</v>
      </c>
      <c r="C439">
        <v>322</v>
      </c>
    </row>
    <row r="440" spans="1:3" x14ac:dyDescent="0.25">
      <c r="A440">
        <v>-31.427726630557686</v>
      </c>
      <c r="B440">
        <v>150.5397912889257</v>
      </c>
      <c r="C440">
        <v>320</v>
      </c>
    </row>
    <row r="441" spans="1:3" x14ac:dyDescent="0.25">
      <c r="A441">
        <v>-31.428301138462189</v>
      </c>
      <c r="B441">
        <v>150.53898049049326</v>
      </c>
      <c r="C441">
        <v>321</v>
      </c>
    </row>
    <row r="442" spans="1:3" x14ac:dyDescent="0.25">
      <c r="A442">
        <v>-31.428875641184959</v>
      </c>
      <c r="B442">
        <v>150.53816968217325</v>
      </c>
      <c r="C442">
        <v>323</v>
      </c>
    </row>
    <row r="443" spans="1:3" x14ac:dyDescent="0.25">
      <c r="A443">
        <v>-31.429450138725855</v>
      </c>
      <c r="B443">
        <v>150.53735886396544</v>
      </c>
      <c r="C443">
        <v>322</v>
      </c>
    </row>
    <row r="444" spans="1:3" x14ac:dyDescent="0.25">
      <c r="A444">
        <v>-31.430024631084677</v>
      </c>
      <c r="B444">
        <v>150.53654803586949</v>
      </c>
      <c r="C444">
        <v>324</v>
      </c>
    </row>
    <row r="445" spans="1:3" x14ac:dyDescent="0.25">
      <c r="A445">
        <v>-31.430599118261256</v>
      </c>
      <c r="B445">
        <v>150.53573719788528</v>
      </c>
      <c r="C445">
        <v>322</v>
      </c>
    </row>
    <row r="446" spans="1:3" x14ac:dyDescent="0.25">
      <c r="A446">
        <v>-31.431173600255391</v>
      </c>
      <c r="B446">
        <v>150.53492635001248</v>
      </c>
      <c r="C446">
        <v>320</v>
      </c>
    </row>
    <row r="447" spans="1:3" x14ac:dyDescent="0.25">
      <c r="A447">
        <v>-31.431748077066942</v>
      </c>
      <c r="B447">
        <v>150.53411549225081</v>
      </c>
      <c r="C447">
        <v>322</v>
      </c>
    </row>
    <row r="448" spans="1:3" x14ac:dyDescent="0.25">
      <c r="A448">
        <v>-31.432322548695709</v>
      </c>
      <c r="B448">
        <v>150.53330462459996</v>
      </c>
      <c r="C448">
        <v>321</v>
      </c>
    </row>
    <row r="449" spans="1:3" x14ac:dyDescent="0.25">
      <c r="A449">
        <v>-31.432897015141521</v>
      </c>
      <c r="B449">
        <v>150.53249374705979</v>
      </c>
      <c r="C449">
        <v>322</v>
      </c>
    </row>
    <row r="450" spans="1:3" x14ac:dyDescent="0.25">
      <c r="A450">
        <v>-31.433471476404208</v>
      </c>
      <c r="B450">
        <v>150.53168285963</v>
      </c>
      <c r="C450">
        <v>321</v>
      </c>
    </row>
    <row r="451" spans="1:3" x14ac:dyDescent="0.25">
      <c r="A451">
        <v>-31.434045932483571</v>
      </c>
      <c r="B451">
        <v>150.53087196231036</v>
      </c>
      <c r="C451">
        <v>322</v>
      </c>
    </row>
    <row r="452" spans="1:3" x14ac:dyDescent="0.25">
      <c r="A452">
        <v>-31.434620383379468</v>
      </c>
      <c r="B452">
        <v>150.53006105510059</v>
      </c>
      <c r="C452">
        <v>322</v>
      </c>
    </row>
    <row r="453" spans="1:3" x14ac:dyDescent="0.25">
      <c r="A453">
        <v>-31.435194829091699</v>
      </c>
      <c r="B453">
        <v>150.52925013800046</v>
      </c>
      <c r="C453">
        <v>319</v>
      </c>
    </row>
    <row r="454" spans="1:3" x14ac:dyDescent="0.25">
      <c r="A454">
        <v>-31.435769269620096</v>
      </c>
      <c r="B454">
        <v>150.5284392110097</v>
      </c>
      <c r="C454">
        <v>321</v>
      </c>
    </row>
    <row r="455" spans="1:3" x14ac:dyDescent="0.25">
      <c r="A455">
        <v>-31.436343704964457</v>
      </c>
      <c r="B455">
        <v>150.52762827412801</v>
      </c>
      <c r="C455">
        <v>321</v>
      </c>
    </row>
    <row r="456" spans="1:3" x14ac:dyDescent="0.25">
      <c r="A456">
        <v>-31.436918135124643</v>
      </c>
      <c r="B456">
        <v>150.52681732735522</v>
      </c>
      <c r="C456">
        <v>322</v>
      </c>
    </row>
    <row r="457" spans="1:3" x14ac:dyDescent="0.25">
      <c r="A457">
        <v>-31.437492560100452</v>
      </c>
      <c r="B457">
        <v>150.52600637069099</v>
      </c>
      <c r="C457">
        <v>320</v>
      </c>
    </row>
    <row r="458" spans="1:3" x14ac:dyDescent="0.25">
      <c r="A458">
        <v>-31.438066979891687</v>
      </c>
      <c r="B458">
        <v>150.52519540413516</v>
      </c>
      <c r="C458">
        <v>320</v>
      </c>
    </row>
    <row r="459" spans="1:3" x14ac:dyDescent="0.25">
      <c r="A459">
        <v>-31.438641394498205</v>
      </c>
      <c r="B459">
        <v>150.52438442768744</v>
      </c>
      <c r="C459">
        <v>321</v>
      </c>
    </row>
    <row r="460" spans="1:3" x14ac:dyDescent="0.25">
      <c r="A460">
        <v>-31.439215803919808</v>
      </c>
      <c r="B460">
        <v>150.52357344134754</v>
      </c>
      <c r="C460">
        <v>320</v>
      </c>
    </row>
    <row r="461" spans="1:3" x14ac:dyDescent="0.25">
      <c r="A461">
        <v>-31.439790208156353</v>
      </c>
      <c r="B461">
        <v>150.52276244511523</v>
      </c>
      <c r="C461">
        <v>319</v>
      </c>
    </row>
    <row r="462" spans="1:3" x14ac:dyDescent="0.25">
      <c r="A462">
        <v>-31.440364607207641</v>
      </c>
      <c r="B462">
        <v>150.52195143899024</v>
      </c>
      <c r="C462">
        <v>321</v>
      </c>
    </row>
    <row r="463" spans="1:3" x14ac:dyDescent="0.25">
      <c r="A463">
        <v>-31.440939001073502</v>
      </c>
      <c r="B463">
        <v>150.52114042297234</v>
      </c>
      <c r="C463">
        <v>321</v>
      </c>
    </row>
    <row r="464" spans="1:3" x14ac:dyDescent="0.25">
      <c r="A464">
        <v>-31.441513389753737</v>
      </c>
      <c r="B464">
        <v>150.52032939706123</v>
      </c>
      <c r="C464">
        <v>322</v>
      </c>
    </row>
    <row r="465" spans="1:3" x14ac:dyDescent="0.25">
      <c r="A465">
        <v>-31.442087773248176</v>
      </c>
      <c r="B465">
        <v>150.5195183612567</v>
      </c>
      <c r="C465">
        <v>322</v>
      </c>
    </row>
    <row r="466" spans="1:3" x14ac:dyDescent="0.25">
      <c r="A466">
        <v>-31.442662151556647</v>
      </c>
      <c r="B466">
        <v>150.51870731555846</v>
      </c>
      <c r="C466">
        <v>320</v>
      </c>
    </row>
    <row r="467" spans="1:3" x14ac:dyDescent="0.25">
      <c r="A467">
        <v>-31.44323652467898</v>
      </c>
      <c r="B467">
        <v>150.51789625996628</v>
      </c>
      <c r="C467">
        <v>318</v>
      </c>
    </row>
    <row r="468" spans="1:3" x14ac:dyDescent="0.25">
      <c r="A468">
        <v>-31.443810892614977</v>
      </c>
      <c r="B468">
        <v>150.51708519447993</v>
      </c>
      <c r="C468">
        <v>318</v>
      </c>
    </row>
    <row r="469" spans="1:3" x14ac:dyDescent="0.25">
      <c r="A469">
        <v>-31.444385255364494</v>
      </c>
      <c r="B469">
        <v>150.51627411909914</v>
      </c>
      <c r="C469">
        <v>319</v>
      </c>
    </row>
    <row r="470" spans="1:3" x14ac:dyDescent="0.25">
      <c r="A470">
        <v>-31.444959612927335</v>
      </c>
      <c r="B470">
        <v>150.51546303382361</v>
      </c>
      <c r="C470">
        <v>321</v>
      </c>
    </row>
    <row r="471" spans="1:3" x14ac:dyDescent="0.25">
      <c r="A471">
        <v>-31.445533965303298</v>
      </c>
      <c r="B471">
        <v>150.51465193865317</v>
      </c>
      <c r="C471">
        <v>320</v>
      </c>
    </row>
    <row r="472" spans="1:3" x14ac:dyDescent="0.25">
      <c r="A472">
        <v>-31.446108312492242</v>
      </c>
      <c r="B472">
        <v>150.51384083358749</v>
      </c>
      <c r="C472">
        <v>319</v>
      </c>
    </row>
    <row r="473" spans="1:3" x14ac:dyDescent="0.25">
      <c r="A473">
        <v>-31.446682654493969</v>
      </c>
      <c r="B473">
        <v>150.51302971862634</v>
      </c>
      <c r="C473">
        <v>320</v>
      </c>
    </row>
    <row r="474" spans="1:3" x14ac:dyDescent="0.25">
      <c r="A474">
        <v>-31.447256991308308</v>
      </c>
      <c r="B474">
        <v>150.51221859376949</v>
      </c>
      <c r="C474">
        <v>321</v>
      </c>
    </row>
    <row r="475" spans="1:3" x14ac:dyDescent="0.25">
      <c r="A475">
        <v>-31.447831322935087</v>
      </c>
      <c r="B475">
        <v>150.5114074590166</v>
      </c>
      <c r="C475">
        <v>320</v>
      </c>
    </row>
    <row r="476" spans="1:3" x14ac:dyDescent="0.25">
      <c r="A476">
        <v>-31.448405649374138</v>
      </c>
      <c r="B476">
        <v>150.51059631436749</v>
      </c>
      <c r="C476">
        <v>319</v>
      </c>
    </row>
    <row r="477" spans="1:3" x14ac:dyDescent="0.25">
      <c r="A477">
        <v>-31.44897997062526</v>
      </c>
      <c r="B477">
        <v>150.50978515982189</v>
      </c>
      <c r="C477">
        <v>320</v>
      </c>
    </row>
    <row r="478" spans="1:3" x14ac:dyDescent="0.25">
      <c r="A478">
        <v>-31.449554286688283</v>
      </c>
      <c r="B478">
        <v>150.50897399537956</v>
      </c>
      <c r="C478">
        <v>319</v>
      </c>
    </row>
    <row r="479" spans="1:3" x14ac:dyDescent="0.25">
      <c r="A479">
        <v>-31.450128597563037</v>
      </c>
      <c r="B479">
        <v>150.50816282104023</v>
      </c>
      <c r="C479">
        <v>319</v>
      </c>
    </row>
    <row r="480" spans="1:3" x14ac:dyDescent="0.25">
      <c r="A480">
        <v>-31.450702903249351</v>
      </c>
      <c r="B480">
        <v>150.50735163680361</v>
      </c>
      <c r="C480">
        <v>319</v>
      </c>
    </row>
    <row r="481" spans="1:3" x14ac:dyDescent="0.25">
      <c r="A481">
        <v>-31.451277203747026</v>
      </c>
      <c r="B481">
        <v>150.50654044266946</v>
      </c>
      <c r="C481">
        <v>320</v>
      </c>
    </row>
    <row r="482" spans="1:3" x14ac:dyDescent="0.25">
      <c r="A482">
        <v>-31.45185149905592</v>
      </c>
      <c r="B482">
        <v>150.50572923863757</v>
      </c>
      <c r="C482">
        <v>320</v>
      </c>
    </row>
    <row r="483" spans="1:3" x14ac:dyDescent="0.25">
      <c r="A483">
        <v>-31.452425789175805</v>
      </c>
      <c r="B483">
        <v>150.50491802470765</v>
      </c>
      <c r="C483">
        <v>319</v>
      </c>
    </row>
    <row r="484" spans="1:3" x14ac:dyDescent="0.25">
      <c r="A484">
        <v>-31.453000074106541</v>
      </c>
      <c r="B484">
        <v>150.50410680087953</v>
      </c>
      <c r="C484">
        <v>319</v>
      </c>
    </row>
    <row r="485" spans="1:3" x14ac:dyDescent="0.25">
      <c r="A485">
        <v>-31.453574353847955</v>
      </c>
      <c r="B485">
        <v>150.5032955671528</v>
      </c>
      <c r="C485">
        <v>319</v>
      </c>
    </row>
    <row r="486" spans="1:3" x14ac:dyDescent="0.25">
      <c r="A486">
        <v>-31.454148628399849</v>
      </c>
      <c r="B486">
        <v>150.50248432352731</v>
      </c>
      <c r="C486">
        <v>319</v>
      </c>
    </row>
    <row r="487" spans="1:3" x14ac:dyDescent="0.25">
      <c r="A487">
        <v>-31.454722897762053</v>
      </c>
      <c r="B487">
        <v>150.50167307000282</v>
      </c>
      <c r="C487">
        <v>319</v>
      </c>
    </row>
    <row r="488" spans="1:3" x14ac:dyDescent="0.25">
      <c r="A488">
        <v>-31.455297161934368</v>
      </c>
      <c r="B488">
        <v>150.500861806579</v>
      </c>
      <c r="C488">
        <v>318</v>
      </c>
    </row>
    <row r="489" spans="1:3" x14ac:dyDescent="0.25">
      <c r="A489">
        <v>-31.455871420916651</v>
      </c>
      <c r="B489">
        <v>150.5000505332556</v>
      </c>
      <c r="C489">
        <v>317</v>
      </c>
    </row>
    <row r="490" spans="1:3" x14ac:dyDescent="0.25">
      <c r="A490">
        <v>-31.456445674708704</v>
      </c>
      <c r="B490">
        <v>150.49923925003247</v>
      </c>
      <c r="C490">
        <v>317</v>
      </c>
    </row>
    <row r="491" spans="1:3" x14ac:dyDescent="0.25">
      <c r="A491">
        <v>-31.457019923310355</v>
      </c>
      <c r="B491">
        <v>150.49842795690927</v>
      </c>
      <c r="C491">
        <v>316</v>
      </c>
    </row>
    <row r="492" spans="1:3" x14ac:dyDescent="0.25">
      <c r="A492">
        <v>-31.457594166721435</v>
      </c>
      <c r="B492">
        <v>150.49761665388576</v>
      </c>
      <c r="C492">
        <v>317</v>
      </c>
    </row>
    <row r="493" spans="1:3" x14ac:dyDescent="0.25">
      <c r="A493">
        <v>-31.458168404941773</v>
      </c>
      <c r="B493">
        <v>150.4968053409616</v>
      </c>
      <c r="C493">
        <v>317</v>
      </c>
    </row>
    <row r="494" spans="1:3" x14ac:dyDescent="0.25">
      <c r="A494">
        <v>-31.45874263797117</v>
      </c>
      <c r="B494">
        <v>150.49599401813668</v>
      </c>
      <c r="C494">
        <v>315</v>
      </c>
    </row>
    <row r="495" spans="1:3" x14ac:dyDescent="0.25">
      <c r="A495">
        <v>-31.459316865809456</v>
      </c>
      <c r="B495">
        <v>150.49518268541067</v>
      </c>
      <c r="C495">
        <v>317</v>
      </c>
    </row>
    <row r="496" spans="1:3" x14ac:dyDescent="0.25">
      <c r="A496">
        <v>-31.459891088456459</v>
      </c>
      <c r="B496">
        <v>150.49437134278332</v>
      </c>
      <c r="C496">
        <v>314</v>
      </c>
    </row>
    <row r="497" spans="1:3" x14ac:dyDescent="0.25">
      <c r="A497">
        <v>-31.460465305911981</v>
      </c>
      <c r="B497">
        <v>150.49355999025443</v>
      </c>
      <c r="C497">
        <v>315</v>
      </c>
    </row>
    <row r="498" spans="1:3" x14ac:dyDescent="0.25">
      <c r="A498">
        <v>-31.461039518175852</v>
      </c>
      <c r="B498">
        <v>150.49274862782363</v>
      </c>
      <c r="C498">
        <v>316</v>
      </c>
    </row>
    <row r="499" spans="1:3" x14ac:dyDescent="0.25">
      <c r="A499">
        <v>-31.461613725247929</v>
      </c>
      <c r="B499">
        <v>150.49193725549077</v>
      </c>
      <c r="C499">
        <v>316</v>
      </c>
    </row>
    <row r="500" spans="1:3" x14ac:dyDescent="0.25">
      <c r="A500">
        <v>-31.462187927127985</v>
      </c>
      <c r="B500">
        <v>150.49112587325556</v>
      </c>
      <c r="C500">
        <v>315</v>
      </c>
    </row>
    <row r="501" spans="1:3" x14ac:dyDescent="0.25">
      <c r="A501">
        <v>-31.462762123815878</v>
      </c>
      <c r="B501">
        <v>150.49031448111771</v>
      </c>
      <c r="C501">
        <v>317</v>
      </c>
    </row>
    <row r="502" spans="1:3" x14ac:dyDescent="0.25">
      <c r="A502">
        <v>-31.463336315311409</v>
      </c>
      <c r="B502">
        <v>150.48950307907705</v>
      </c>
      <c r="C502">
        <v>315</v>
      </c>
    </row>
    <row r="503" spans="1:3" x14ac:dyDescent="0.25">
      <c r="A503">
        <v>-31.463910501614407</v>
      </c>
      <c r="B503">
        <v>150.48869166713325</v>
      </c>
      <c r="C503">
        <v>313</v>
      </c>
    </row>
    <row r="504" spans="1:3" x14ac:dyDescent="0.25">
      <c r="A504">
        <v>-31.464484682724702</v>
      </c>
      <c r="B504">
        <v>150.48788024528608</v>
      </c>
      <c r="C504">
        <v>312</v>
      </c>
    </row>
    <row r="505" spans="1:3" x14ac:dyDescent="0.25">
      <c r="A505">
        <v>-31.465058858642124</v>
      </c>
      <c r="B505">
        <v>150.4870688135353</v>
      </c>
      <c r="C505">
        <v>313</v>
      </c>
    </row>
    <row r="506" spans="1:3" x14ac:dyDescent="0.25">
      <c r="A506">
        <v>-31.465633029366472</v>
      </c>
      <c r="B506">
        <v>150.48625737188064</v>
      </c>
      <c r="C506">
        <v>314</v>
      </c>
    </row>
    <row r="507" spans="1:3" x14ac:dyDescent="0.25">
      <c r="A507">
        <v>-31.466207194897578</v>
      </c>
      <c r="B507">
        <v>150.48544592032181</v>
      </c>
      <c r="C507">
        <v>314</v>
      </c>
    </row>
    <row r="508" spans="1:3" x14ac:dyDescent="0.25">
      <c r="A508">
        <v>-31.46678135523527</v>
      </c>
      <c r="B508">
        <v>150.48463445885864</v>
      </c>
      <c r="C508">
        <v>312</v>
      </c>
    </row>
    <row r="509" spans="1:3" x14ac:dyDescent="0.25">
      <c r="A509">
        <v>-31.467355510379377</v>
      </c>
      <c r="B509">
        <v>150.48382298749078</v>
      </c>
      <c r="C509">
        <v>312</v>
      </c>
    </row>
    <row r="510" spans="1:3" x14ac:dyDescent="0.25">
      <c r="A510">
        <v>-31.467929660329702</v>
      </c>
      <c r="B510">
        <v>150.48301150621802</v>
      </c>
      <c r="C510">
        <v>313</v>
      </c>
    </row>
    <row r="511" spans="1:3" x14ac:dyDescent="0.25">
      <c r="A511">
        <v>-31.468503805086073</v>
      </c>
      <c r="B511">
        <v>150.48220001504012</v>
      </c>
      <c r="C511">
        <v>315</v>
      </c>
    </row>
    <row r="512" spans="1:3" x14ac:dyDescent="0.25">
      <c r="A512">
        <v>-31.469077944648319</v>
      </c>
      <c r="B512">
        <v>150.48138851395686</v>
      </c>
      <c r="C512">
        <v>314</v>
      </c>
    </row>
    <row r="513" spans="1:3" x14ac:dyDescent="0.25">
      <c r="A513">
        <v>-31.469652079016271</v>
      </c>
      <c r="B513">
        <v>150.48057700296789</v>
      </c>
      <c r="C513">
        <v>314</v>
      </c>
    </row>
    <row r="514" spans="1:3" x14ac:dyDescent="0.25">
      <c r="A514">
        <v>-31.470226208189729</v>
      </c>
      <c r="B514">
        <v>150.47976548207293</v>
      </c>
      <c r="C514">
        <v>315</v>
      </c>
    </row>
    <row r="515" spans="1:3" x14ac:dyDescent="0.25">
      <c r="A515">
        <v>-31.470800332168523</v>
      </c>
      <c r="B515">
        <v>150.47895395127188</v>
      </c>
      <c r="C515">
        <v>312</v>
      </c>
    </row>
    <row r="516" spans="1:3" x14ac:dyDescent="0.25">
      <c r="A516">
        <v>-31.471374450952482</v>
      </c>
      <c r="B516">
        <v>150.47814241056437</v>
      </c>
      <c r="C516">
        <v>312</v>
      </c>
    </row>
    <row r="517" spans="1:3" x14ac:dyDescent="0.25">
      <c r="A517">
        <v>-31.471948564541435</v>
      </c>
      <c r="B517">
        <v>150.47733085995014</v>
      </c>
      <c r="C517">
        <v>313</v>
      </c>
    </row>
    <row r="518" spans="1:3" x14ac:dyDescent="0.25">
      <c r="A518">
        <v>-31.472522672935185</v>
      </c>
      <c r="B518">
        <v>150.47651929942901</v>
      </c>
      <c r="C518">
        <v>314</v>
      </c>
    </row>
    <row r="519" spans="1:3" x14ac:dyDescent="0.25">
      <c r="A519">
        <v>-31.473096776133559</v>
      </c>
      <c r="B519">
        <v>150.4757077290007</v>
      </c>
      <c r="C519">
        <v>313</v>
      </c>
    </row>
    <row r="520" spans="1:3" x14ac:dyDescent="0.25">
      <c r="A520">
        <v>-31.473670874136388</v>
      </c>
      <c r="B520">
        <v>150.47489614866493</v>
      </c>
      <c r="C520">
        <v>313</v>
      </c>
    </row>
    <row r="521" spans="1:3" x14ac:dyDescent="0.25">
      <c r="A521">
        <v>-31.474244966943502</v>
      </c>
      <c r="B521">
        <v>150.47408455842145</v>
      </c>
      <c r="C521">
        <v>313</v>
      </c>
    </row>
    <row r="522" spans="1:3" x14ac:dyDescent="0.25">
      <c r="A522">
        <v>-31.4748190545547</v>
      </c>
      <c r="B522">
        <v>150.47327295827006</v>
      </c>
      <c r="C522">
        <v>313</v>
      </c>
    </row>
    <row r="523" spans="1:3" x14ac:dyDescent="0.25">
      <c r="A523">
        <v>-31.475393136969842</v>
      </c>
      <c r="B523">
        <v>150.47246134821046</v>
      </c>
      <c r="C523">
        <v>312</v>
      </c>
    </row>
    <row r="524" spans="1:3" x14ac:dyDescent="0.25">
      <c r="A524">
        <v>-31.475967214188699</v>
      </c>
      <c r="B524">
        <v>150.47164972824231</v>
      </c>
      <c r="C524">
        <v>312</v>
      </c>
    </row>
    <row r="525" spans="1:3" x14ac:dyDescent="0.25">
      <c r="A525">
        <v>-31.47654128621113</v>
      </c>
      <c r="B525">
        <v>150.47083809836545</v>
      </c>
      <c r="C525">
        <v>310</v>
      </c>
    </row>
    <row r="526" spans="1:3" x14ac:dyDescent="0.25">
      <c r="A526">
        <v>-31.477115353036965</v>
      </c>
      <c r="B526">
        <v>150.4700264585797</v>
      </c>
      <c r="C526">
        <v>311</v>
      </c>
    </row>
    <row r="527" spans="1:3" x14ac:dyDescent="0.25">
      <c r="A527">
        <v>-31.477689414666003</v>
      </c>
      <c r="B527">
        <v>150.46921480888466</v>
      </c>
      <c r="C527">
        <v>311</v>
      </c>
    </row>
    <row r="528" spans="1:3" x14ac:dyDescent="0.25">
      <c r="A528">
        <v>-31.478263471098074</v>
      </c>
      <c r="B528">
        <v>150.46840314928011</v>
      </c>
      <c r="C528">
        <v>311</v>
      </c>
    </row>
    <row r="529" spans="1:3" x14ac:dyDescent="0.25">
      <c r="A529">
        <v>-31.478837522332981</v>
      </c>
      <c r="B529">
        <v>150.46759147976582</v>
      </c>
      <c r="C529">
        <v>311</v>
      </c>
    </row>
    <row r="530" spans="1:3" x14ac:dyDescent="0.25">
      <c r="A530">
        <v>-31.47941156837058</v>
      </c>
      <c r="B530">
        <v>150.46677980034156</v>
      </c>
      <c r="C530">
        <v>310</v>
      </c>
    </row>
    <row r="531" spans="1:3" x14ac:dyDescent="0.25">
      <c r="A531">
        <v>-31.479985609210672</v>
      </c>
      <c r="B531">
        <v>150.46596811100704</v>
      </c>
      <c r="C531">
        <v>312</v>
      </c>
    </row>
    <row r="532" spans="1:3" x14ac:dyDescent="0.25">
      <c r="A532">
        <v>-31.480559644853088</v>
      </c>
      <c r="B532">
        <v>150.465156411762</v>
      </c>
      <c r="C532">
        <v>311</v>
      </c>
    </row>
    <row r="533" spans="1:3" x14ac:dyDescent="0.25">
      <c r="A533">
        <v>-31.481133675297656</v>
      </c>
      <c r="B533">
        <v>150.46434470260624</v>
      </c>
      <c r="C533">
        <v>311</v>
      </c>
    </row>
    <row r="534" spans="1:3" x14ac:dyDescent="0.25">
      <c r="A534">
        <v>-31.481707700544177</v>
      </c>
      <c r="B534">
        <v>150.46353298353944</v>
      </c>
      <c r="C534">
        <v>310</v>
      </c>
    </row>
    <row r="535" spans="1:3" x14ac:dyDescent="0.25">
      <c r="A535">
        <v>-31.482281720592482</v>
      </c>
      <c r="B535">
        <v>150.46272125456136</v>
      </c>
      <c r="C535">
        <v>309</v>
      </c>
    </row>
    <row r="536" spans="1:3" x14ac:dyDescent="0.25">
      <c r="A536">
        <v>-31.482855735442399</v>
      </c>
      <c r="B536">
        <v>150.46190951567178</v>
      </c>
      <c r="C536">
        <v>309</v>
      </c>
    </row>
    <row r="537" spans="1:3" x14ac:dyDescent="0.25">
      <c r="A537">
        <v>-31.483429745093758</v>
      </c>
      <c r="B537">
        <v>150.46109776687041</v>
      </c>
      <c r="C537">
        <v>310</v>
      </c>
    </row>
    <row r="538" spans="1:3" x14ac:dyDescent="0.25">
      <c r="A538">
        <v>-31.484003749546389</v>
      </c>
      <c r="B538">
        <v>150.46028600815703</v>
      </c>
      <c r="C538">
        <v>310</v>
      </c>
    </row>
    <row r="539" spans="1:3" x14ac:dyDescent="0.25">
      <c r="A539">
        <v>-31.484577748800092</v>
      </c>
      <c r="B539">
        <v>150.45947423953135</v>
      </c>
      <c r="C539">
        <v>309</v>
      </c>
    </row>
    <row r="540" spans="1:3" x14ac:dyDescent="0.25">
      <c r="A540">
        <v>-31.485151742854697</v>
      </c>
      <c r="B540">
        <v>150.45866246099308</v>
      </c>
      <c r="C540">
        <v>311</v>
      </c>
    </row>
    <row r="541" spans="1:3" x14ac:dyDescent="0.25">
      <c r="A541">
        <v>-31.485725731710033</v>
      </c>
      <c r="B541">
        <v>150.45785067254201</v>
      </c>
      <c r="C541">
        <v>311</v>
      </c>
    </row>
    <row r="542" spans="1:3" x14ac:dyDescent="0.25">
      <c r="A542">
        <v>-31.486299715365902</v>
      </c>
      <c r="B542">
        <v>150.4570388741779</v>
      </c>
      <c r="C542">
        <v>312</v>
      </c>
    </row>
    <row r="543" spans="1:3" x14ac:dyDescent="0.25">
      <c r="A543">
        <v>-31.486873693822133</v>
      </c>
      <c r="B543">
        <v>150.45622706590046</v>
      </c>
      <c r="C543">
        <v>311</v>
      </c>
    </row>
    <row r="544" spans="1:3" x14ac:dyDescent="0.25">
      <c r="A544">
        <v>-31.487447667078555</v>
      </c>
      <c r="B544">
        <v>150.45541524770954</v>
      </c>
      <c r="C544">
        <v>310</v>
      </c>
    </row>
    <row r="545" spans="1:3" x14ac:dyDescent="0.25">
      <c r="A545">
        <v>-31.488021635134999</v>
      </c>
      <c r="B545">
        <v>150.45460341960472</v>
      </c>
      <c r="C545">
        <v>312</v>
      </c>
    </row>
    <row r="546" spans="1:3" x14ac:dyDescent="0.25">
      <c r="A546">
        <v>-31.488595597991264</v>
      </c>
      <c r="B546">
        <v>150.45379158158585</v>
      </c>
      <c r="C546">
        <v>312</v>
      </c>
    </row>
    <row r="547" spans="1:3" x14ac:dyDescent="0.25">
      <c r="A547">
        <v>-31.48916955564718</v>
      </c>
      <c r="B547">
        <v>150.45297973365268</v>
      </c>
      <c r="C547">
        <v>312</v>
      </c>
    </row>
    <row r="548" spans="1:3" x14ac:dyDescent="0.25">
      <c r="A548">
        <v>-31.489743508102606</v>
      </c>
      <c r="B548">
        <v>150.45216787580489</v>
      </c>
      <c r="C548">
        <v>313</v>
      </c>
    </row>
    <row r="549" spans="1:3" x14ac:dyDescent="0.25">
      <c r="A549">
        <v>-31.490317455357314</v>
      </c>
      <c r="B549">
        <v>150.45135600804224</v>
      </c>
      <c r="C549">
        <v>313</v>
      </c>
    </row>
    <row r="550" spans="1:3" x14ac:dyDescent="0.25">
      <c r="A550">
        <v>-31.490891397411161</v>
      </c>
      <c r="B550">
        <v>150.45054413036451</v>
      </c>
      <c r="C550">
        <v>314</v>
      </c>
    </row>
    <row r="551" spans="1:3" x14ac:dyDescent="0.25">
      <c r="A551">
        <v>-31.49146533426395</v>
      </c>
      <c r="B551">
        <v>150.44973224277146</v>
      </c>
      <c r="C551">
        <v>313</v>
      </c>
    </row>
    <row r="552" spans="1:3" x14ac:dyDescent="0.25">
      <c r="A552">
        <v>-31.492039265915508</v>
      </c>
      <c r="B552">
        <v>150.44892034526276</v>
      </c>
      <c r="C552">
        <v>317</v>
      </c>
    </row>
    <row r="553" spans="1:3" x14ac:dyDescent="0.25">
      <c r="A553">
        <v>-31.492613192365667</v>
      </c>
      <c r="B553">
        <v>150.44810843783824</v>
      </c>
      <c r="C553">
        <v>316</v>
      </c>
    </row>
    <row r="554" spans="1:3" x14ac:dyDescent="0.25">
      <c r="A554">
        <v>-31.493187113614226</v>
      </c>
      <c r="B554">
        <v>150.44729652049762</v>
      </c>
      <c r="C554">
        <v>312</v>
      </c>
    </row>
    <row r="555" spans="1:3" x14ac:dyDescent="0.25">
      <c r="A555">
        <v>-31.493761029661016</v>
      </c>
      <c r="B555">
        <v>150.4464845932406</v>
      </c>
      <c r="C555">
        <v>314</v>
      </c>
    </row>
    <row r="556" spans="1:3" x14ac:dyDescent="0.25">
      <c r="A556">
        <v>-31.494334940505865</v>
      </c>
      <c r="B556">
        <v>150.44567265606696</v>
      </c>
      <c r="C556">
        <v>314</v>
      </c>
    </row>
    <row r="557" spans="1:3" x14ac:dyDescent="0.25">
      <c r="A557">
        <v>-31.494908846148604</v>
      </c>
      <c r="B557">
        <v>150.44486070897648</v>
      </c>
      <c r="C557">
        <v>314</v>
      </c>
    </row>
    <row r="558" spans="1:3" x14ac:dyDescent="0.25">
      <c r="A558">
        <v>-31.495482746589033</v>
      </c>
      <c r="B558">
        <v>150.44404875196886</v>
      </c>
      <c r="C558">
        <v>313</v>
      </c>
    </row>
    <row r="559" spans="1:3" x14ac:dyDescent="0.25">
      <c r="A559">
        <v>-31.49605664182701</v>
      </c>
      <c r="B559">
        <v>150.44323678504384</v>
      </c>
      <c r="C559">
        <v>313</v>
      </c>
    </row>
    <row r="560" spans="1:3" x14ac:dyDescent="0.25">
      <c r="A560">
        <v>-31.496630531862337</v>
      </c>
      <c r="B560">
        <v>150.44242480820117</v>
      </c>
      <c r="C560">
        <v>315</v>
      </c>
    </row>
    <row r="561" spans="1:3" x14ac:dyDescent="0.25">
      <c r="A561">
        <v>-31.497204416694814</v>
      </c>
      <c r="B561">
        <v>150.44161282144063</v>
      </c>
      <c r="C561">
        <v>314</v>
      </c>
    </row>
    <row r="562" spans="1:3" x14ac:dyDescent="0.25">
      <c r="A562">
        <v>-31.497778296324299</v>
      </c>
      <c r="B562">
        <v>150.44080082476194</v>
      </c>
      <c r="C562">
        <v>314</v>
      </c>
    </row>
    <row r="563" spans="1:3" x14ac:dyDescent="0.25">
      <c r="A563">
        <v>-31.498352170750593</v>
      </c>
      <c r="B563">
        <v>150.43998881816481</v>
      </c>
      <c r="C563">
        <v>315</v>
      </c>
    </row>
    <row r="564" spans="1:3" x14ac:dyDescent="0.25">
      <c r="A564">
        <v>-31.498926039973526</v>
      </c>
      <c r="B564">
        <v>150.43917680164907</v>
      </c>
      <c r="C564">
        <v>314</v>
      </c>
    </row>
    <row r="565" spans="1:3" x14ac:dyDescent="0.25">
      <c r="A565">
        <v>-31.499499903992927</v>
      </c>
      <c r="B565">
        <v>150.43836477521438</v>
      </c>
      <c r="C565">
        <v>314</v>
      </c>
    </row>
    <row r="566" spans="1:3" x14ac:dyDescent="0.25">
      <c r="A566">
        <v>-31.500073762808597</v>
      </c>
      <c r="B566">
        <v>150.43755273886052</v>
      </c>
      <c r="C566">
        <v>314</v>
      </c>
    </row>
    <row r="567" spans="1:3" x14ac:dyDescent="0.25">
      <c r="A567">
        <v>-31.500647616420366</v>
      </c>
      <c r="B567">
        <v>150.43674069258725</v>
      </c>
      <c r="C567">
        <v>315</v>
      </c>
    </row>
    <row r="568" spans="1:3" x14ac:dyDescent="0.25">
      <c r="A568">
        <v>-31.501221464828063</v>
      </c>
      <c r="B568">
        <v>150.43592863639429</v>
      </c>
      <c r="C568">
        <v>313</v>
      </c>
    </row>
    <row r="569" spans="1:3" x14ac:dyDescent="0.25">
      <c r="A569">
        <v>-31.501795308031518</v>
      </c>
      <c r="B569">
        <v>150.43511657028137</v>
      </c>
      <c r="C569">
        <v>315</v>
      </c>
    </row>
    <row r="570" spans="1:3" x14ac:dyDescent="0.25">
      <c r="A570">
        <v>-31.502369146030532</v>
      </c>
      <c r="B570">
        <v>150.43430449424829</v>
      </c>
      <c r="C570">
        <v>315</v>
      </c>
    </row>
    <row r="571" spans="1:3" x14ac:dyDescent="0.25">
      <c r="A571">
        <v>-31.502942978824933</v>
      </c>
      <c r="B571">
        <v>150.4334924082948</v>
      </c>
      <c r="C571">
        <v>316</v>
      </c>
    </row>
    <row r="572" spans="1:3" x14ac:dyDescent="0.25">
      <c r="A572">
        <v>-31.503516806414552</v>
      </c>
      <c r="B572">
        <v>150.43268031242059</v>
      </c>
      <c r="C572">
        <v>315</v>
      </c>
    </row>
    <row r="573" spans="1:3" x14ac:dyDescent="0.25">
      <c r="A573">
        <v>-31.504090628799219</v>
      </c>
      <c r="B573">
        <v>150.43186820662538</v>
      </c>
      <c r="C573">
        <v>317</v>
      </c>
    </row>
    <row r="574" spans="1:3" x14ac:dyDescent="0.25">
      <c r="A574">
        <v>-31.504664445978733</v>
      </c>
      <c r="B574">
        <v>150.43105609090901</v>
      </c>
      <c r="C574">
        <v>317</v>
      </c>
    </row>
    <row r="575" spans="1:3" x14ac:dyDescent="0.25">
      <c r="A575">
        <v>-31.505238257952925</v>
      </c>
      <c r="B575">
        <v>150.43024396527119</v>
      </c>
      <c r="C575">
        <v>316</v>
      </c>
    </row>
    <row r="576" spans="1:3" x14ac:dyDescent="0.25">
      <c r="A576">
        <v>-31.505812064721624</v>
      </c>
      <c r="B576">
        <v>150.42943182971163</v>
      </c>
      <c r="C576">
        <v>314</v>
      </c>
    </row>
    <row r="577" spans="1:3" x14ac:dyDescent="0.25">
      <c r="A577">
        <v>-31.50638586628466</v>
      </c>
      <c r="B577">
        <v>150.42861968423006</v>
      </c>
      <c r="C577">
        <v>318</v>
      </c>
    </row>
    <row r="578" spans="1:3" x14ac:dyDescent="0.25">
      <c r="A578">
        <v>-31.506959662641862</v>
      </c>
      <c r="B578">
        <v>150.42780752882629</v>
      </c>
      <c r="C578">
        <v>318</v>
      </c>
    </row>
    <row r="579" spans="1:3" x14ac:dyDescent="0.25">
      <c r="A579">
        <v>-31.507533453793002</v>
      </c>
      <c r="B579">
        <v>150.42699536350005</v>
      </c>
      <c r="C579">
        <v>316</v>
      </c>
    </row>
    <row r="580" spans="1:3" x14ac:dyDescent="0.25">
      <c r="A580">
        <v>-31.508107239737939</v>
      </c>
      <c r="B580">
        <v>150.42618318825112</v>
      </c>
      <c r="C580">
        <v>317</v>
      </c>
    </row>
    <row r="581" spans="1:3" x14ac:dyDescent="0.25">
      <c r="A581">
        <v>-31.508681020476502</v>
      </c>
      <c r="B581">
        <v>150.42537100307914</v>
      </c>
      <c r="C581">
        <v>316</v>
      </c>
    </row>
    <row r="582" spans="1:3" x14ac:dyDescent="0.25">
      <c r="A582">
        <v>-31.509254796008491</v>
      </c>
      <c r="B582">
        <v>150.42455880798389</v>
      </c>
      <c r="C582">
        <v>317</v>
      </c>
    </row>
    <row r="583" spans="1:3" x14ac:dyDescent="0.25">
      <c r="A583">
        <v>-31.509828566333738</v>
      </c>
      <c r="B583">
        <v>150.42374660296514</v>
      </c>
      <c r="C583">
        <v>318</v>
      </c>
    </row>
    <row r="584" spans="1:3" x14ac:dyDescent="0.25">
      <c r="A584">
        <v>-31.51040233145207</v>
      </c>
      <c r="B584">
        <v>150.42293438802267</v>
      </c>
      <c r="C584">
        <v>318</v>
      </c>
    </row>
    <row r="585" spans="1:3" x14ac:dyDescent="0.25">
      <c r="A585">
        <v>-31.510976091363318</v>
      </c>
      <c r="B585">
        <v>150.42212216315613</v>
      </c>
      <c r="C585">
        <v>317</v>
      </c>
    </row>
    <row r="586" spans="1:3" x14ac:dyDescent="0.25">
      <c r="A586">
        <v>-31.511549846067282</v>
      </c>
      <c r="B586">
        <v>150.42130992836542</v>
      </c>
      <c r="C586">
        <v>317</v>
      </c>
    </row>
    <row r="587" spans="1:3" x14ac:dyDescent="0.25">
      <c r="A587">
        <v>-31.512123595563793</v>
      </c>
      <c r="B587">
        <v>150.42049768365018</v>
      </c>
      <c r="C587">
        <v>317</v>
      </c>
    </row>
    <row r="588" spans="1:3" x14ac:dyDescent="0.25">
      <c r="A588">
        <v>-31.512697339852679</v>
      </c>
      <c r="B588">
        <v>150.41968542901014</v>
      </c>
      <c r="C588">
        <v>319</v>
      </c>
    </row>
    <row r="589" spans="1:3" x14ac:dyDescent="0.25">
      <c r="A589">
        <v>-31.513271078933741</v>
      </c>
      <c r="B589">
        <v>150.41887316444502</v>
      </c>
      <c r="C589">
        <v>317</v>
      </c>
    </row>
    <row r="590" spans="1:3" x14ac:dyDescent="0.25">
      <c r="A590">
        <v>-31.513844812806838</v>
      </c>
      <c r="B590">
        <v>150.41806088995463</v>
      </c>
      <c r="C590">
        <v>318</v>
      </c>
    </row>
    <row r="591" spans="1:3" x14ac:dyDescent="0.25">
      <c r="A591">
        <v>-31.514418541471741</v>
      </c>
      <c r="B591">
        <v>150.4172486055387</v>
      </c>
      <c r="C591">
        <v>318</v>
      </c>
    </row>
    <row r="592" spans="1:3" x14ac:dyDescent="0.25">
      <c r="A592">
        <v>-31.51499226492831</v>
      </c>
      <c r="B592">
        <v>150.416436311197</v>
      </c>
      <c r="C592">
        <v>313</v>
      </c>
    </row>
    <row r="593" spans="1:3" x14ac:dyDescent="0.25">
      <c r="A593">
        <v>-31.515565983176373</v>
      </c>
      <c r="B593">
        <v>150.41562400692925</v>
      </c>
      <c r="C593">
        <v>316</v>
      </c>
    </row>
    <row r="594" spans="1:3" x14ac:dyDescent="0.25">
      <c r="A594">
        <v>-31.516139696215731</v>
      </c>
      <c r="B594">
        <v>150.41481169273516</v>
      </c>
      <c r="C594">
        <v>315</v>
      </c>
    </row>
    <row r="595" spans="1:3" x14ac:dyDescent="0.25">
      <c r="A595">
        <v>-31.516713404046214</v>
      </c>
      <c r="B595">
        <v>150.41399936861455</v>
      </c>
      <c r="C595">
        <v>316</v>
      </c>
    </row>
    <row r="596" spans="1:3" x14ac:dyDescent="0.25">
      <c r="A596">
        <v>-31.517287106667652</v>
      </c>
      <c r="B596">
        <v>150.41318703456716</v>
      </c>
      <c r="C596">
        <v>318</v>
      </c>
    </row>
    <row r="597" spans="1:3" x14ac:dyDescent="0.25">
      <c r="A597">
        <v>-31.517860804079845</v>
      </c>
      <c r="B597">
        <v>150.41237469059263</v>
      </c>
      <c r="C597">
        <v>322</v>
      </c>
    </row>
    <row r="598" spans="1:3" x14ac:dyDescent="0.25">
      <c r="A598">
        <v>-31.518434496282623</v>
      </c>
      <c r="B598">
        <v>150.41156233669079</v>
      </c>
      <c r="C598">
        <v>318</v>
      </c>
    </row>
    <row r="599" spans="1:3" x14ac:dyDescent="0.25">
      <c r="A599">
        <v>-31.519008183275844</v>
      </c>
      <c r="B599">
        <v>150.41074997286137</v>
      </c>
      <c r="C599">
        <v>320</v>
      </c>
    </row>
    <row r="600" spans="1:3" x14ac:dyDescent="0.25">
      <c r="A600">
        <v>-31.51958186505928</v>
      </c>
      <c r="B600">
        <v>150.40993759910413</v>
      </c>
      <c r="C600">
        <v>320</v>
      </c>
    </row>
    <row r="601" spans="1:3" x14ac:dyDescent="0.25">
      <c r="A601">
        <v>-31.520155541632789</v>
      </c>
      <c r="B601">
        <v>150.40912521541878</v>
      </c>
      <c r="C601">
        <v>319</v>
      </c>
    </row>
    <row r="602" spans="1:3" x14ac:dyDescent="0.25">
      <c r="A602">
        <v>-31.520729212996173</v>
      </c>
      <c r="B602">
        <v>150.40831282180511</v>
      </c>
      <c r="C602">
        <v>319</v>
      </c>
    </row>
    <row r="603" spans="1:3" x14ac:dyDescent="0.25">
      <c r="A603">
        <v>-31.52130287914926</v>
      </c>
      <c r="B603">
        <v>150.40750041826283</v>
      </c>
      <c r="C603">
        <v>319</v>
      </c>
    </row>
    <row r="604" spans="1:3" x14ac:dyDescent="0.25">
      <c r="A604">
        <v>-31.521876540091853</v>
      </c>
      <c r="B604">
        <v>150.4066880047917</v>
      </c>
      <c r="C604">
        <v>318</v>
      </c>
    </row>
    <row r="605" spans="1:3" x14ac:dyDescent="0.25">
      <c r="A605">
        <v>-31.522450195823808</v>
      </c>
      <c r="B605">
        <v>150.40587558139146</v>
      </c>
      <c r="C605">
        <v>320</v>
      </c>
    </row>
    <row r="606" spans="1:3" x14ac:dyDescent="0.25">
      <c r="A606">
        <v>-31.523023846344927</v>
      </c>
      <c r="B606">
        <v>150.40506314806186</v>
      </c>
      <c r="C606">
        <v>323</v>
      </c>
    </row>
    <row r="607" spans="1:3" x14ac:dyDescent="0.25">
      <c r="A607">
        <v>-31.523597491655039</v>
      </c>
      <c r="B607">
        <v>150.40425070480268</v>
      </c>
      <c r="C607">
        <v>322</v>
      </c>
    </row>
    <row r="608" spans="1:3" x14ac:dyDescent="0.25">
      <c r="A608">
        <v>-31.524171131753974</v>
      </c>
      <c r="B608">
        <v>150.40343825161358</v>
      </c>
      <c r="C608">
        <v>318</v>
      </c>
    </row>
    <row r="609" spans="1:3" x14ac:dyDescent="0.25">
      <c r="A609">
        <v>-31.524744766641533</v>
      </c>
      <c r="B609">
        <v>150.40262578849439</v>
      </c>
      <c r="C609">
        <v>319</v>
      </c>
    </row>
    <row r="610" spans="1:3" x14ac:dyDescent="0.25">
      <c r="A610">
        <v>-31.525318396317545</v>
      </c>
      <c r="B610">
        <v>150.40181331544477</v>
      </c>
      <c r="C610">
        <v>320</v>
      </c>
    </row>
    <row r="611" spans="1:3" x14ac:dyDescent="0.25">
      <c r="A611">
        <v>-31.525892020781839</v>
      </c>
      <c r="B611">
        <v>150.40100083246455</v>
      </c>
      <c r="C611">
        <v>320</v>
      </c>
    </row>
    <row r="612" spans="1:3" x14ac:dyDescent="0.25">
      <c r="A612">
        <v>-31.526465640034218</v>
      </c>
      <c r="B612">
        <v>150.40018833955344</v>
      </c>
      <c r="C612">
        <v>320</v>
      </c>
    </row>
    <row r="613" spans="1:3" x14ac:dyDescent="0.25">
      <c r="A613">
        <v>-31.527039254074538</v>
      </c>
      <c r="B613">
        <v>150.39937583671116</v>
      </c>
      <c r="C613">
        <v>321</v>
      </c>
    </row>
    <row r="614" spans="1:3" x14ac:dyDescent="0.25">
      <c r="A614">
        <v>-31.527612862902572</v>
      </c>
      <c r="B614">
        <v>150.39856332393754</v>
      </c>
      <c r="C614">
        <v>323</v>
      </c>
    </row>
    <row r="615" spans="1:3" x14ac:dyDescent="0.25">
      <c r="A615">
        <v>-31.528186466518179</v>
      </c>
      <c r="B615">
        <v>150.39775080123223</v>
      </c>
      <c r="C615">
        <v>320</v>
      </c>
    </row>
    <row r="616" spans="1:3" x14ac:dyDescent="0.25">
      <c r="A616">
        <v>-31.528760064921187</v>
      </c>
      <c r="B616">
        <v>150.39693826859502</v>
      </c>
      <c r="C616">
        <v>321</v>
      </c>
    </row>
    <row r="617" spans="1:3" x14ac:dyDescent="0.25">
      <c r="A617">
        <v>-31.529333658111398</v>
      </c>
      <c r="B617">
        <v>150.39612572602562</v>
      </c>
      <c r="C617">
        <v>322</v>
      </c>
    </row>
    <row r="618" spans="1:3" x14ac:dyDescent="0.25">
      <c r="A618">
        <v>-31.529907246088641</v>
      </c>
      <c r="B618">
        <v>150.39531317352385</v>
      </c>
      <c r="C618">
        <v>321</v>
      </c>
    </row>
    <row r="619" spans="1:3" x14ac:dyDescent="0.25">
      <c r="A619">
        <v>-31.530480828852745</v>
      </c>
      <c r="B619">
        <v>150.39450061108937</v>
      </c>
      <c r="C619">
        <v>322</v>
      </c>
    </row>
    <row r="620" spans="1:3" x14ac:dyDescent="0.25">
      <c r="A620">
        <v>-31.531054406403541</v>
      </c>
      <c r="B620">
        <v>150.39368803872196</v>
      </c>
      <c r="C620">
        <v>322</v>
      </c>
    </row>
    <row r="621" spans="1:3" x14ac:dyDescent="0.25">
      <c r="A621">
        <v>-31.531627978740829</v>
      </c>
      <c r="B621">
        <v>150.39287545642139</v>
      </c>
      <c r="C621">
        <v>322</v>
      </c>
    </row>
    <row r="622" spans="1:3" x14ac:dyDescent="0.25">
      <c r="A622">
        <v>-31.531797000000012</v>
      </c>
      <c r="B622">
        <v>150.39263600000004</v>
      </c>
      <c r="C622">
        <v>322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D5F6-4FC2-4FEA-94F4-B964AA6A10E7}">
  <dimension ref="A1:I823"/>
  <sheetViews>
    <sheetView tabSelected="1" workbookViewId="0">
      <selection activeCell="I9" sqref="I9"/>
    </sheetView>
  </sheetViews>
  <sheetFormatPr defaultRowHeight="15" x14ac:dyDescent="0.25"/>
  <cols>
    <col min="2" max="2" width="17.140625" customWidth="1"/>
    <col min="3" max="3" width="19.85546875" customWidth="1"/>
    <col min="4" max="4" width="14" customWidth="1"/>
    <col min="6" max="6" width="16" customWidth="1"/>
    <col min="7" max="7" width="13.7109375" customWidth="1"/>
    <col min="8" max="8" width="22.85546875" customWidth="1"/>
    <col min="9" max="9" width="23.42578125" customWidth="1"/>
  </cols>
  <sheetData>
    <row r="1" spans="1:9" x14ac:dyDescent="0.25">
      <c r="A1" s="18" t="s">
        <v>38</v>
      </c>
      <c r="B1" s="18"/>
      <c r="C1" s="18"/>
      <c r="D1" s="18"/>
      <c r="E1" s="18"/>
      <c r="F1" s="18"/>
    </row>
    <row r="2" spans="1:9" x14ac:dyDescent="0.25">
      <c r="A2" s="18"/>
      <c r="B2" s="11" t="s">
        <v>39</v>
      </c>
      <c r="C2" s="14">
        <v>8500</v>
      </c>
      <c r="D2" s="18"/>
      <c r="E2" s="18" t="s">
        <v>44</v>
      </c>
      <c r="F2" s="16">
        <f>1/C2</f>
        <v>1.1764705882352942E-4</v>
      </c>
    </row>
    <row r="3" spans="1:9" x14ac:dyDescent="0.25">
      <c r="A3" s="18"/>
      <c r="B3" s="11" t="s">
        <v>40</v>
      </c>
      <c r="C3" s="12">
        <v>50</v>
      </c>
      <c r="D3" s="15">
        <f>C3/1000</f>
        <v>0.05</v>
      </c>
      <c r="E3" s="18"/>
      <c r="F3" s="18"/>
    </row>
    <row r="4" spans="1:9" x14ac:dyDescent="0.25">
      <c r="A4" s="18"/>
      <c r="B4" s="11" t="s">
        <v>41</v>
      </c>
      <c r="C4" s="12">
        <v>30</v>
      </c>
      <c r="D4" s="18"/>
      <c r="E4" s="18"/>
      <c r="F4" s="18"/>
    </row>
    <row r="5" spans="1:9" x14ac:dyDescent="0.25">
      <c r="A5" s="18"/>
      <c r="B5" s="11" t="s">
        <v>42</v>
      </c>
      <c r="C5" s="12">
        <v>30</v>
      </c>
      <c r="D5" s="18"/>
      <c r="E5" s="18"/>
      <c r="F5" s="18"/>
    </row>
    <row r="6" spans="1:9" x14ac:dyDescent="0.25">
      <c r="A6" s="18"/>
      <c r="B6" s="11" t="s">
        <v>43</v>
      </c>
      <c r="C6" s="13">
        <v>1000</v>
      </c>
      <c r="D6" s="18"/>
      <c r="E6" s="18"/>
      <c r="F6" s="18"/>
    </row>
    <row r="8" spans="1:9" x14ac:dyDescent="0.25">
      <c r="C8" t="s">
        <v>54</v>
      </c>
      <c r="D8" t="s">
        <v>56</v>
      </c>
      <c r="G8" t="s">
        <v>60</v>
      </c>
      <c r="H8" t="s">
        <v>66</v>
      </c>
      <c r="I8" t="s">
        <v>78</v>
      </c>
    </row>
    <row r="9" spans="1:9" x14ac:dyDescent="0.25">
      <c r="C9">
        <f>MAX(C13:C822)</f>
        <v>16.247568110599854</v>
      </c>
      <c r="D9">
        <f>((B823+C5)-(B12+C4))/A823</f>
        <v>16.982988395466563</v>
      </c>
      <c r="G9" s="16">
        <f>MAX(G13:G822)</f>
        <v>-0.32657391255272616</v>
      </c>
      <c r="H9" s="16">
        <f>6.9 + 20 * LN( SQRT( POWER(G9 - 0.1, 2) + 1) + G9 - 0.1)</f>
        <v>-1.3918820919201575</v>
      </c>
      <c r="I9" s="16">
        <f>H9 + ((1 - EXP(-H9/6)) * (10 + (0.02 * $A$823)))</f>
        <v>-4.2143765663423753</v>
      </c>
    </row>
    <row r="10" spans="1:9" s="18" customFormat="1" x14ac:dyDescent="0.25"/>
    <row r="11" spans="1:9" x14ac:dyDescent="0.25">
      <c r="A11" s="19" t="s">
        <v>35</v>
      </c>
      <c r="B11" s="19" t="s">
        <v>87</v>
      </c>
      <c r="C11" t="s">
        <v>88</v>
      </c>
      <c r="D11" t="s">
        <v>89</v>
      </c>
      <c r="E11" s="18" t="s">
        <v>64</v>
      </c>
      <c r="F11" t="s">
        <v>63</v>
      </c>
      <c r="G11" t="s">
        <v>59</v>
      </c>
    </row>
    <row r="12" spans="1:9" x14ac:dyDescent="0.25">
      <c r="A12" s="18">
        <v>0</v>
      </c>
      <c r="B12" s="18">
        <v>720</v>
      </c>
    </row>
    <row r="13" spans="1:9" x14ac:dyDescent="0.25">
      <c r="A13" s="18">
        <v>0.05</v>
      </c>
      <c r="B13" s="18">
        <v>720</v>
      </c>
      <c r="C13" s="16">
        <f>( B13+(500*$F$2*A13*($A$823-A13))-($B$12+$C$4) )/A13</f>
        <v>-597.6199337049411</v>
      </c>
      <c r="D13" s="16">
        <f>500 * $F$2 * A13 * ($A$823 - A13)</f>
        <v>0.11900331475294119</v>
      </c>
      <c r="E13" s="18">
        <f>((($B$12+$C$4)*($A$823 - A13)) + (($B$823 + $C$5) * A13))/$A$823</f>
        <v>750.84914941977343</v>
      </c>
      <c r="F13">
        <f>SQRT( (0.002 *$A$823) / ((300/$C$6) * A13 * ($A$823 - A13)) )</f>
        <v>0.36537391879388614</v>
      </c>
      <c r="G13" s="16">
        <f>(B13 + D13 - E13) * F13</f>
        <v>-11.227993907500009</v>
      </c>
    </row>
    <row r="14" spans="1:9" x14ac:dyDescent="0.25">
      <c r="A14" s="18">
        <v>0.1</v>
      </c>
      <c r="B14" s="18">
        <v>717</v>
      </c>
      <c r="C14" s="16">
        <f t="shared" ref="C14:C77" si="0">( B14+(500*$F$2*A14*($A$823-A14))-($B$12+$C$4) )/A14</f>
        <v>-327.62287488141169</v>
      </c>
      <c r="D14" s="16">
        <f t="shared" ref="D14:D77" si="1">500 * $F$2 * A14 * ($A$823 - A14)</f>
        <v>0.23771251185882353</v>
      </c>
      <c r="E14" s="18">
        <f t="shared" ref="E14:E77" si="2">((($B$12+$C$4)*($A$823 - A14)) + (($B$823 + $C$5) * A14))/$A$823</f>
        <v>751.69829883954662</v>
      </c>
      <c r="F14" s="18">
        <f t="shared" ref="F14:F77" si="3">SQRT( (0.002 *$A$823) / ((300/$C$6) * A14 * ($A$823 - A14)) )</f>
        <v>0.25851815745086471</v>
      </c>
      <c r="G14" s="16">
        <f t="shared" ref="G14:G77" si="4">(B14 + D14 - E14) * F14</f>
        <v>-8.9086872821103089</v>
      </c>
    </row>
    <row r="15" spans="1:9" x14ac:dyDescent="0.25">
      <c r="A15" s="18">
        <v>0.15</v>
      </c>
      <c r="B15" s="18">
        <v>719</v>
      </c>
      <c r="C15" s="16">
        <f t="shared" si="0"/>
        <v>-204.29248272454896</v>
      </c>
      <c r="D15" s="16">
        <f t="shared" si="1"/>
        <v>0.3561275913176471</v>
      </c>
      <c r="E15" s="18">
        <f t="shared" si="2"/>
        <v>752.54744825932005</v>
      </c>
      <c r="F15" s="18">
        <f t="shared" si="3"/>
        <v>0.21120989531345896</v>
      </c>
      <c r="G15" s="16">
        <f t="shared" si="4"/>
        <v>-7.0103353636042316</v>
      </c>
    </row>
    <row r="16" spans="1:9" x14ac:dyDescent="0.25">
      <c r="A16" s="18">
        <v>0.2</v>
      </c>
      <c r="B16" s="18">
        <v>716</v>
      </c>
      <c r="C16" s="16">
        <f t="shared" si="0"/>
        <v>-167.62875723435286</v>
      </c>
      <c r="D16" s="16">
        <f t="shared" si="1"/>
        <v>0.47424855312941178</v>
      </c>
      <c r="E16" s="18">
        <f t="shared" si="2"/>
        <v>753.39659767909313</v>
      </c>
      <c r="F16" s="18">
        <f t="shared" si="3"/>
        <v>0.18302653808380942</v>
      </c>
      <c r="G16" s="16">
        <f t="shared" si="4"/>
        <v>-6.7577697384469033</v>
      </c>
    </row>
    <row r="17" spans="1:7" x14ac:dyDescent="0.25">
      <c r="A17" s="18">
        <v>0.25</v>
      </c>
      <c r="B17" s="18">
        <v>719</v>
      </c>
      <c r="C17" s="16">
        <f t="shared" si="0"/>
        <v>-121.63169841082345</v>
      </c>
      <c r="D17" s="16">
        <f t="shared" si="1"/>
        <v>0.59207539729411773</v>
      </c>
      <c r="E17" s="18">
        <f t="shared" si="2"/>
        <v>754.24574709886667</v>
      </c>
      <c r="F17" s="18">
        <f t="shared" si="3"/>
        <v>0.16380553214369103</v>
      </c>
      <c r="G17" s="16">
        <f t="shared" si="4"/>
        <v>-5.6764631338088565</v>
      </c>
    </row>
    <row r="18" spans="1:7" x14ac:dyDescent="0.25">
      <c r="A18" s="18">
        <v>0.3</v>
      </c>
      <c r="B18" s="18">
        <v>720</v>
      </c>
      <c r="C18" s="16">
        <f t="shared" si="0"/>
        <v>-97.634639587294032</v>
      </c>
      <c r="D18" s="16">
        <f t="shared" si="1"/>
        <v>0.70960812381176486</v>
      </c>
      <c r="E18" s="18">
        <f t="shared" si="2"/>
        <v>755.0948965186401</v>
      </c>
      <c r="F18" s="18">
        <f t="shared" si="3"/>
        <v>0.14962624706848479</v>
      </c>
      <c r="G18" s="16">
        <f t="shared" si="4"/>
        <v>-5.1449416568856829</v>
      </c>
    </row>
    <row r="19" spans="1:7" x14ac:dyDescent="0.25">
      <c r="A19" s="18">
        <v>0.35</v>
      </c>
      <c r="B19" s="18">
        <v>720</v>
      </c>
      <c r="C19" s="16">
        <f t="shared" si="0"/>
        <v>-83.35186647805034</v>
      </c>
      <c r="D19" s="16">
        <f t="shared" si="1"/>
        <v>0.82684673268235298</v>
      </c>
      <c r="E19" s="18">
        <f t="shared" si="2"/>
        <v>755.9440459384133</v>
      </c>
      <c r="F19" s="18">
        <f t="shared" si="3"/>
        <v>0.13861319217605253</v>
      </c>
      <c r="G19" s="16">
        <f t="shared" si="4"/>
        <v>-4.8677070821886979</v>
      </c>
    </row>
    <row r="20" spans="1:7" x14ac:dyDescent="0.25">
      <c r="A20" s="18">
        <v>0.4</v>
      </c>
      <c r="B20" s="18">
        <v>719</v>
      </c>
      <c r="C20" s="16">
        <f t="shared" si="0"/>
        <v>-75.140521940235203</v>
      </c>
      <c r="D20" s="16">
        <f t="shared" si="1"/>
        <v>0.94379122390588244</v>
      </c>
      <c r="E20" s="18">
        <f t="shared" si="2"/>
        <v>756.79319535818661</v>
      </c>
      <c r="F20" s="18">
        <f t="shared" si="3"/>
        <v>0.12974155690029524</v>
      </c>
      <c r="G20" s="16">
        <f t="shared" si="4"/>
        <v>-4.7808990632297528</v>
      </c>
    </row>
    <row r="21" spans="1:7" x14ac:dyDescent="0.25">
      <c r="A21" s="18">
        <v>0.45</v>
      </c>
      <c r="B21" s="18">
        <v>719</v>
      </c>
      <c r="C21" s="16">
        <f t="shared" si="0"/>
        <v>-66.532352005594674</v>
      </c>
      <c r="D21" s="16">
        <f t="shared" si="1"/>
        <v>1.0604415974823529</v>
      </c>
      <c r="E21" s="18">
        <f t="shared" si="2"/>
        <v>757.64234477795981</v>
      </c>
      <c r="F21" s="18">
        <f t="shared" si="3"/>
        <v>0.12239782340469785</v>
      </c>
      <c r="G21" s="16">
        <f t="shared" si="4"/>
        <v>-4.5999431486965268</v>
      </c>
    </row>
    <row r="22" spans="1:7" x14ac:dyDescent="0.25">
      <c r="A22" s="18">
        <v>0.5</v>
      </c>
      <c r="B22" s="18">
        <v>713</v>
      </c>
      <c r="C22" s="16">
        <f t="shared" si="0"/>
        <v>-71.646404293176374</v>
      </c>
      <c r="D22" s="16">
        <f t="shared" si="1"/>
        <v>1.1767978534117647</v>
      </c>
      <c r="E22" s="18">
        <f t="shared" si="2"/>
        <v>758.49149419773323</v>
      </c>
      <c r="F22" s="18">
        <f t="shared" si="3"/>
        <v>0.11618930092881474</v>
      </c>
      <c r="G22" s="16">
        <f t="shared" si="4"/>
        <v>-5.1488935891194076</v>
      </c>
    </row>
    <row r="23" spans="1:7" x14ac:dyDescent="0.25">
      <c r="A23" s="18">
        <v>0.55000000000000004</v>
      </c>
      <c r="B23" s="18">
        <v>719</v>
      </c>
      <c r="C23" s="16">
        <f t="shared" si="0"/>
        <v>-54.01298183328332</v>
      </c>
      <c r="D23" s="16">
        <f t="shared" si="1"/>
        <v>1.2928599916941179</v>
      </c>
      <c r="E23" s="18">
        <f t="shared" si="2"/>
        <v>759.34064361750677</v>
      </c>
      <c r="F23" s="18">
        <f t="shared" si="3"/>
        <v>0.11085143623880454</v>
      </c>
      <c r="G23" s="16">
        <f t="shared" si="4"/>
        <v>-4.3285028968634016</v>
      </c>
    </row>
    <row r="24" spans="1:7" x14ac:dyDescent="0.25">
      <c r="A24" s="18">
        <v>0.6</v>
      </c>
      <c r="B24" s="18">
        <v>709</v>
      </c>
      <c r="C24" s="16">
        <f t="shared" si="0"/>
        <v>-65.985619979451073</v>
      </c>
      <c r="D24" s="16">
        <f t="shared" si="1"/>
        <v>1.4086280123294117</v>
      </c>
      <c r="E24" s="18">
        <f t="shared" si="2"/>
        <v>760.18979303727997</v>
      </c>
      <c r="F24" s="18">
        <f t="shared" si="3"/>
        <v>0.10619862949426709</v>
      </c>
      <c r="G24" s="16">
        <f t="shared" si="4"/>
        <v>-5.2866915002776969</v>
      </c>
    </row>
    <row r="25" spans="1:7" x14ac:dyDescent="0.25">
      <c r="A25" s="18">
        <v>0.65</v>
      </c>
      <c r="B25" s="18">
        <v>716</v>
      </c>
      <c r="C25" s="16">
        <f t="shared" si="0"/>
        <v>-49.962920130280615</v>
      </c>
      <c r="D25" s="16">
        <f t="shared" si="1"/>
        <v>1.5241019153176474</v>
      </c>
      <c r="E25" s="18">
        <f t="shared" si="2"/>
        <v>761.03894245705328</v>
      </c>
      <c r="F25" s="18">
        <f t="shared" si="3"/>
        <v>0.10209631519519631</v>
      </c>
      <c r="G25" s="16">
        <f t="shared" si="4"/>
        <v>-4.4427048756177525</v>
      </c>
    </row>
    <row r="26" spans="1:7" x14ac:dyDescent="0.25">
      <c r="A26" s="18">
        <v>0.7</v>
      </c>
      <c r="B26" s="18">
        <v>706</v>
      </c>
      <c r="C26" s="16">
        <f t="shared" si="0"/>
        <v>-60.515311856201741</v>
      </c>
      <c r="D26" s="16">
        <f t="shared" si="1"/>
        <v>1.6392817006588236</v>
      </c>
      <c r="E26" s="18">
        <f t="shared" si="2"/>
        <v>761.88809187682648</v>
      </c>
      <c r="F26" s="18">
        <f t="shared" si="3"/>
        <v>9.8444232410080962E-2</v>
      </c>
      <c r="G26" s="16">
        <f t="shared" si="4"/>
        <v>-5.3404824769530173</v>
      </c>
    </row>
    <row r="27" spans="1:7" x14ac:dyDescent="0.25">
      <c r="A27" s="18">
        <v>0.75</v>
      </c>
      <c r="B27" s="18">
        <v>706</v>
      </c>
      <c r="C27" s="16">
        <f t="shared" si="0"/>
        <v>-56.327776842196123</v>
      </c>
      <c r="D27" s="16">
        <f t="shared" si="1"/>
        <v>1.7541673683529411</v>
      </c>
      <c r="E27" s="18">
        <f t="shared" si="2"/>
        <v>762.7372412965999</v>
      </c>
      <c r="F27" s="18">
        <f t="shared" si="3"/>
        <v>9.5165943693873642E-2</v>
      </c>
      <c r="G27" s="16">
        <f t="shared" si="4"/>
        <v>-5.2325161175716453</v>
      </c>
    </row>
    <row r="28" spans="1:7" x14ac:dyDescent="0.25">
      <c r="A28" s="18">
        <v>0.8</v>
      </c>
      <c r="B28" s="18">
        <v>703</v>
      </c>
      <c r="C28" s="16">
        <f t="shared" si="0"/>
        <v>-56.41405135200003</v>
      </c>
      <c r="D28" s="16">
        <f t="shared" si="1"/>
        <v>1.8687589184000002</v>
      </c>
      <c r="E28" s="18">
        <f t="shared" si="2"/>
        <v>763.58639071637333</v>
      </c>
      <c r="F28" s="18">
        <f t="shared" si="3"/>
        <v>9.2202019463370866E-2</v>
      </c>
      <c r="G28" s="16">
        <f t="shared" si="4"/>
        <v>-5.4138842298797831</v>
      </c>
    </row>
    <row r="29" spans="1:7" x14ac:dyDescent="0.25">
      <c r="A29" s="18">
        <v>0.85</v>
      </c>
      <c r="B29" s="18">
        <v>703</v>
      </c>
      <c r="C29" s="16">
        <f t="shared" si="0"/>
        <v>-52.961110175529434</v>
      </c>
      <c r="D29" s="16">
        <f t="shared" si="1"/>
        <v>1.9830563507999999</v>
      </c>
      <c r="E29" s="18">
        <f t="shared" si="2"/>
        <v>764.43554013614653</v>
      </c>
      <c r="F29" s="18">
        <f t="shared" si="3"/>
        <v>8.9505463277442104E-2</v>
      </c>
      <c r="G29" s="16">
        <f t="shared" si="4"/>
        <v>-5.3213221042020571</v>
      </c>
    </row>
    <row r="30" spans="1:7" x14ac:dyDescent="0.25">
      <c r="A30" s="18">
        <v>0.9</v>
      </c>
      <c r="B30" s="18">
        <v>703</v>
      </c>
      <c r="C30" s="16">
        <f t="shared" si="0"/>
        <v>-49.892155927163408</v>
      </c>
      <c r="D30" s="16">
        <f t="shared" si="1"/>
        <v>2.0970596655529414</v>
      </c>
      <c r="E30" s="18">
        <f t="shared" si="2"/>
        <v>765.28468955591995</v>
      </c>
      <c r="F30" s="18">
        <f t="shared" si="3"/>
        <v>8.7038556313457874E-2</v>
      </c>
      <c r="G30" s="16">
        <f t="shared" si="4"/>
        <v>-5.23864441358627</v>
      </c>
    </row>
    <row r="31" spans="1:7" x14ac:dyDescent="0.25">
      <c r="A31" s="18">
        <v>0.95</v>
      </c>
      <c r="B31" s="18">
        <v>708</v>
      </c>
      <c r="C31" s="16">
        <f t="shared" si="0"/>
        <v>-41.883401197201238</v>
      </c>
      <c r="D31" s="16">
        <f t="shared" si="1"/>
        <v>2.2107688626588233</v>
      </c>
      <c r="E31" s="18">
        <f t="shared" si="2"/>
        <v>766.13383897569315</v>
      </c>
      <c r="F31" s="18">
        <f t="shared" si="3"/>
        <v>8.4770628461828909E-2</v>
      </c>
      <c r="G31" s="16">
        <f t="shared" si="4"/>
        <v>-4.740633798996841</v>
      </c>
    </row>
    <row r="32" spans="1:7" x14ac:dyDescent="0.25">
      <c r="A32" s="18">
        <v>1</v>
      </c>
      <c r="B32" s="18">
        <v>708</v>
      </c>
      <c r="C32" s="16">
        <f t="shared" si="0"/>
        <v>-39.675816057882344</v>
      </c>
      <c r="D32" s="16">
        <f t="shared" si="1"/>
        <v>2.3241839421176471</v>
      </c>
      <c r="E32" s="18">
        <f t="shared" si="2"/>
        <v>766.98298839546658</v>
      </c>
      <c r="F32" s="18">
        <f t="shared" si="3"/>
        <v>8.267645074404549E-2</v>
      </c>
      <c r="G32" s="16">
        <f t="shared" si="4"/>
        <v>-4.6843488556038073</v>
      </c>
    </row>
    <row r="33" spans="1:7" x14ac:dyDescent="0.25">
      <c r="A33" s="18">
        <v>1.05</v>
      </c>
      <c r="B33" s="18">
        <v>703</v>
      </c>
      <c r="C33" s="16">
        <f t="shared" si="0"/>
        <v>-42.440661996257681</v>
      </c>
      <c r="D33" s="16">
        <f t="shared" si="1"/>
        <v>2.4373049039294123</v>
      </c>
      <c r="E33" s="18">
        <f t="shared" si="2"/>
        <v>767.83213781524</v>
      </c>
      <c r="F33" s="18">
        <f t="shared" si="3"/>
        <v>8.073505422913356E-2</v>
      </c>
      <c r="G33" s="16">
        <f t="shared" si="4"/>
        <v>-5.0374502187123866</v>
      </c>
    </row>
    <row r="34" spans="1:7" x14ac:dyDescent="0.25">
      <c r="A34" s="18">
        <v>1.1000000000000001</v>
      </c>
      <c r="B34" s="18">
        <v>703</v>
      </c>
      <c r="C34" s="16">
        <f t="shared" si="0"/>
        <v>-40.408971138096227</v>
      </c>
      <c r="D34" s="16">
        <f t="shared" si="1"/>
        <v>2.5501317480941181</v>
      </c>
      <c r="E34" s="18">
        <f t="shared" si="2"/>
        <v>768.6812872350132</v>
      </c>
      <c r="F34" s="18">
        <f t="shared" si="3"/>
        <v>7.8928847872332494E-2</v>
      </c>
      <c r="G34" s="16">
        <f t="shared" si="4"/>
        <v>-4.9828693674316034</v>
      </c>
    </row>
    <row r="35" spans="1:7" x14ac:dyDescent="0.25">
      <c r="A35" s="18">
        <v>1.1499999999999999</v>
      </c>
      <c r="B35" s="18">
        <v>695</v>
      </c>
      <c r="C35" s="16">
        <f t="shared" si="0"/>
        <v>-45.510726543815828</v>
      </c>
      <c r="D35" s="16">
        <f t="shared" si="1"/>
        <v>2.6626644746117649</v>
      </c>
      <c r="E35" s="18">
        <f t="shared" si="2"/>
        <v>769.53043665478651</v>
      </c>
      <c r="F35" s="18">
        <f t="shared" si="3"/>
        <v>7.7242949796906435E-2</v>
      </c>
      <c r="G35" s="16">
        <f t="shared" si="4"/>
        <v>-5.551278718528744</v>
      </c>
    </row>
    <row r="36" spans="1:7" x14ac:dyDescent="0.25">
      <c r="A36" s="18">
        <v>1.2</v>
      </c>
      <c r="B36" s="18">
        <v>691</v>
      </c>
      <c r="C36" s="16">
        <f t="shared" si="0"/>
        <v>-46.854247430431336</v>
      </c>
      <c r="D36" s="16">
        <f t="shared" si="1"/>
        <v>2.7749030834823531</v>
      </c>
      <c r="E36" s="18">
        <f t="shared" si="2"/>
        <v>770.37958607455971</v>
      </c>
      <c r="F36" s="18">
        <f t="shared" si="3"/>
        <v>7.5664673556561493E-2</v>
      </c>
      <c r="G36" s="16">
        <f t="shared" si="4"/>
        <v>-5.7962683314237431</v>
      </c>
    </row>
    <row r="37" spans="1:7" x14ac:dyDescent="0.25">
      <c r="A37" s="18">
        <v>1.25</v>
      </c>
      <c r="B37" s="18">
        <v>675</v>
      </c>
      <c r="C37" s="16">
        <f t="shared" si="0"/>
        <v>-57.69052194023525</v>
      </c>
      <c r="D37" s="16">
        <f t="shared" si="1"/>
        <v>2.8868475747058828</v>
      </c>
      <c r="E37" s="18">
        <f t="shared" si="2"/>
        <v>771.22873549433325</v>
      </c>
      <c r="F37" s="18">
        <f t="shared" si="3"/>
        <v>7.4183128646004723E-2</v>
      </c>
      <c r="G37" s="16">
        <f t="shared" si="4"/>
        <v>-6.9243932796026666</v>
      </c>
    </row>
    <row r="38" spans="1:7" x14ac:dyDescent="0.25">
      <c r="A38" s="18">
        <v>1.3</v>
      </c>
      <c r="B38" s="18">
        <v>675</v>
      </c>
      <c r="C38" s="16">
        <f t="shared" si="0"/>
        <v>-55.385770809013607</v>
      </c>
      <c r="D38" s="16">
        <f t="shared" si="1"/>
        <v>2.9984979482823535</v>
      </c>
      <c r="E38" s="18">
        <f t="shared" si="2"/>
        <v>772.07788491410668</v>
      </c>
      <c r="F38" s="18">
        <f t="shared" si="3"/>
        <v>7.2788906399868819E-2</v>
      </c>
      <c r="G38" s="16">
        <f t="shared" si="4"/>
        <v>-6.8479356920124284</v>
      </c>
    </row>
    <row r="39" spans="1:7" x14ac:dyDescent="0.25">
      <c r="A39" s="18">
        <v>1.35</v>
      </c>
      <c r="B39" s="18">
        <v>681</v>
      </c>
      <c r="C39" s="16">
        <f t="shared" si="0"/>
        <v>-48.807515404287606</v>
      </c>
      <c r="D39" s="16">
        <f t="shared" si="1"/>
        <v>3.1098542042117652</v>
      </c>
      <c r="E39" s="18">
        <f t="shared" si="2"/>
        <v>772.92703433387987</v>
      </c>
      <c r="F39" s="18">
        <f t="shared" si="3"/>
        <v>7.1473830517439108E-2</v>
      </c>
      <c r="G39" s="16">
        <f t="shared" si="4"/>
        <v>-6.3481040796247612</v>
      </c>
    </row>
    <row r="40" spans="1:7" x14ac:dyDescent="0.25">
      <c r="A40" s="18">
        <v>1.4</v>
      </c>
      <c r="B40" s="18">
        <v>681</v>
      </c>
      <c r="C40" s="16">
        <f t="shared" si="0"/>
        <v>-46.985059755361362</v>
      </c>
      <c r="D40" s="16">
        <f t="shared" si="1"/>
        <v>3.2209163424941178</v>
      </c>
      <c r="E40" s="18">
        <f t="shared" si="2"/>
        <v>773.77618375365319</v>
      </c>
      <c r="F40" s="18">
        <f t="shared" si="3"/>
        <v>7.0230757065850039E-2</v>
      </c>
      <c r="G40" s="16">
        <f t="shared" si="4"/>
        <v>-6.2895342295203509</v>
      </c>
    </row>
    <row r="41" spans="1:7" x14ac:dyDescent="0.25">
      <c r="A41" s="18">
        <v>1.45</v>
      </c>
      <c r="B41" s="18">
        <v>688</v>
      </c>
      <c r="C41" s="16">
        <f t="shared" si="0"/>
        <v>-40.460907335772831</v>
      </c>
      <c r="D41" s="16">
        <f t="shared" si="1"/>
        <v>3.331684363129412</v>
      </c>
      <c r="E41" s="18">
        <f t="shared" si="2"/>
        <v>774.62533317342638</v>
      </c>
      <c r="F41" s="18">
        <f t="shared" si="3"/>
        <v>6.9053412768388445E-2</v>
      </c>
      <c r="G41" s="16">
        <f t="shared" si="4"/>
        <v>-5.751710712282625</v>
      </c>
    </row>
    <row r="42" spans="1:7" x14ac:dyDescent="0.25">
      <c r="A42" s="18">
        <v>1.5</v>
      </c>
      <c r="B42" s="18">
        <v>688</v>
      </c>
      <c r="C42" s="16">
        <f t="shared" si="0"/>
        <v>-39.03856115592157</v>
      </c>
      <c r="D42" s="16">
        <f t="shared" si="1"/>
        <v>3.4421582661176471</v>
      </c>
      <c r="E42" s="18">
        <f t="shared" si="2"/>
        <v>775.47448259319981</v>
      </c>
      <c r="F42" s="18">
        <f t="shared" si="3"/>
        <v>6.7936263208094358E-2</v>
      </c>
      <c r="G42" s="16">
        <f t="shared" si="4"/>
        <v>-5.7088421034726045</v>
      </c>
    </row>
    <row r="43" spans="1:7" x14ac:dyDescent="0.25">
      <c r="A43" s="18">
        <v>1.55</v>
      </c>
      <c r="B43" s="18">
        <v>698</v>
      </c>
      <c r="C43" s="16">
        <f t="shared" si="0"/>
        <v>-31.256556095833009</v>
      </c>
      <c r="D43" s="16">
        <f t="shared" si="1"/>
        <v>3.5523380514588241</v>
      </c>
      <c r="E43" s="18">
        <f t="shared" si="2"/>
        <v>776.32363201297335</v>
      </c>
      <c r="F43" s="18">
        <f t="shared" si="3"/>
        <v>6.6874404619441996E-2</v>
      </c>
      <c r="G43" s="16">
        <f t="shared" si="4"/>
        <v>-5.0002857663015616</v>
      </c>
    </row>
    <row r="44" spans="1:7" x14ac:dyDescent="0.25">
      <c r="A44" s="18">
        <v>1.6</v>
      </c>
      <c r="B44" s="18">
        <v>701</v>
      </c>
      <c r="C44" s="16">
        <f t="shared" si="0"/>
        <v>-28.336110175529399</v>
      </c>
      <c r="D44" s="16">
        <f t="shared" si="1"/>
        <v>3.6622237191529412</v>
      </c>
      <c r="E44" s="18">
        <f t="shared" si="2"/>
        <v>777.17278143274643</v>
      </c>
      <c r="F44" s="18">
        <f t="shared" si="3"/>
        <v>6.5863474436329381E-2</v>
      </c>
      <c r="G44" s="16">
        <f t="shared" si="4"/>
        <v>-4.7757972643332494</v>
      </c>
    </row>
    <row r="45" spans="1:7" x14ac:dyDescent="0.25">
      <c r="A45" s="18">
        <v>1.65</v>
      </c>
      <c r="B45" s="18">
        <v>721</v>
      </c>
      <c r="C45" s="16">
        <f t="shared" si="0"/>
        <v>-15.289808927757557</v>
      </c>
      <c r="D45" s="16">
        <f t="shared" si="1"/>
        <v>3.7718152692000002</v>
      </c>
      <c r="E45" s="18">
        <f t="shared" si="2"/>
        <v>778.02193085251986</v>
      </c>
      <c r="F45" s="18">
        <f t="shared" si="3"/>
        <v>6.4899576871707679E-2</v>
      </c>
      <c r="G45" s="16">
        <f t="shared" si="4"/>
        <v>-3.4559099697269842</v>
      </c>
    </row>
    <row r="46" spans="1:7" x14ac:dyDescent="0.25">
      <c r="A46" s="18">
        <v>1.7</v>
      </c>
      <c r="B46" s="18">
        <v>721</v>
      </c>
      <c r="C46" s="16">
        <f t="shared" si="0"/>
        <v>-14.775816057882327</v>
      </c>
      <c r="D46" s="16">
        <f t="shared" si="1"/>
        <v>3.8811127015999998</v>
      </c>
      <c r="E46" s="18">
        <f t="shared" si="2"/>
        <v>778.87108027229306</v>
      </c>
      <c r="F46" s="18">
        <f t="shared" si="3"/>
        <v>6.3979220632313621E-2</v>
      </c>
      <c r="G46" s="16">
        <f t="shared" si="4"/>
        <v>-3.4542360471368254</v>
      </c>
    </row>
    <row r="47" spans="1:7" x14ac:dyDescent="0.25">
      <c r="A47" s="18">
        <v>1.75</v>
      </c>
      <c r="B47" s="18">
        <v>746</v>
      </c>
      <c r="C47" s="16">
        <f t="shared" si="0"/>
        <v>-5.6479906554938808E-3</v>
      </c>
      <c r="D47" s="16">
        <f t="shared" si="1"/>
        <v>3.9901160163529412</v>
      </c>
      <c r="E47" s="18">
        <f t="shared" si="2"/>
        <v>779.72022969206648</v>
      </c>
      <c r="F47" s="18">
        <f t="shared" si="3"/>
        <v>6.3099266497432818E-2</v>
      </c>
      <c r="G47" s="16">
        <f t="shared" si="4"/>
        <v>-1.8759483658228242</v>
      </c>
    </row>
    <row r="48" spans="1:7" x14ac:dyDescent="0.25">
      <c r="A48" s="18">
        <v>1.8</v>
      </c>
      <c r="B48" s="18">
        <v>746</v>
      </c>
      <c r="C48" s="16">
        <f t="shared" si="0"/>
        <v>5.4902896365989461E-2</v>
      </c>
      <c r="D48" s="16">
        <f t="shared" si="1"/>
        <v>4.0988252134588246</v>
      </c>
      <c r="E48" s="18">
        <f t="shared" si="2"/>
        <v>780.56937911183991</v>
      </c>
      <c r="F48" s="18">
        <f t="shared" si="3"/>
        <v>6.2256882967303938E-2</v>
      </c>
      <c r="G48" s="16">
        <f t="shared" si="4"/>
        <v>-1.8970017080004407</v>
      </c>
    </row>
    <row r="49" spans="1:7" x14ac:dyDescent="0.25">
      <c r="A49" s="18">
        <v>1.85</v>
      </c>
      <c r="B49" s="18">
        <v>738</v>
      </c>
      <c r="C49" s="16">
        <f t="shared" si="0"/>
        <v>-4.2123025443688551</v>
      </c>
      <c r="D49" s="16">
        <f t="shared" si="1"/>
        <v>4.2072402929176471</v>
      </c>
      <c r="E49" s="18">
        <f t="shared" si="2"/>
        <v>781.41852853161311</v>
      </c>
      <c r="F49" s="18">
        <f t="shared" si="3"/>
        <v>6.144950855314945E-2</v>
      </c>
      <c r="G49" s="16">
        <f t="shared" si="4"/>
        <v>-2.409514392003727</v>
      </c>
    </row>
    <row r="50" spans="1:7" x14ac:dyDescent="0.25">
      <c r="A50" s="18">
        <v>1.9</v>
      </c>
      <c r="B50" s="18">
        <v>738</v>
      </c>
      <c r="C50" s="16">
        <f t="shared" si="0"/>
        <v>-4.04454670803716</v>
      </c>
      <c r="D50" s="16">
        <f t="shared" si="1"/>
        <v>4.315361254729412</v>
      </c>
      <c r="E50" s="18">
        <f t="shared" si="2"/>
        <v>782.26767795138653</v>
      </c>
      <c r="F50" s="18">
        <f t="shared" si="3"/>
        <v>6.0674819564663036E-2</v>
      </c>
      <c r="G50" s="16">
        <f t="shared" si="4"/>
        <v>-2.4240996067599458</v>
      </c>
    </row>
    <row r="51" spans="1:7" x14ac:dyDescent="0.25">
      <c r="A51" s="18">
        <v>1.95</v>
      </c>
      <c r="B51" s="18">
        <v>738</v>
      </c>
      <c r="C51" s="16">
        <f t="shared" si="0"/>
        <v>-3.8855445646696842</v>
      </c>
      <c r="D51" s="16">
        <f t="shared" si="1"/>
        <v>4.4231880988941175</v>
      </c>
      <c r="E51" s="18">
        <f t="shared" si="2"/>
        <v>783.11682737115973</v>
      </c>
      <c r="F51" s="18">
        <f t="shared" si="3"/>
        <v>5.9930702472336943E-2</v>
      </c>
      <c r="G51" s="16">
        <f t="shared" si="4"/>
        <v>-2.4387983877427564</v>
      </c>
    </row>
    <row r="52" spans="1:7" x14ac:dyDescent="0.25">
      <c r="A52" s="18">
        <v>2</v>
      </c>
      <c r="B52" s="18">
        <v>739</v>
      </c>
      <c r="C52" s="16">
        <f t="shared" si="0"/>
        <v>-3.2346395872941116</v>
      </c>
      <c r="D52" s="16">
        <f t="shared" si="1"/>
        <v>4.5307208254117652</v>
      </c>
      <c r="E52" s="18">
        <f t="shared" si="2"/>
        <v>783.96597679093315</v>
      </c>
      <c r="F52" s="18">
        <f t="shared" si="3"/>
        <v>5.9215230096169857E-2</v>
      </c>
      <c r="G52" s="16">
        <f t="shared" si="4"/>
        <v>-2.3943829859958732</v>
      </c>
    </row>
    <row r="53" spans="1:7" x14ac:dyDescent="0.25">
      <c r="A53" s="18">
        <v>2.0499999999999998</v>
      </c>
      <c r="B53" s="18">
        <v>739</v>
      </c>
      <c r="C53" s="16">
        <f t="shared" si="0"/>
        <v>-3.1034344223012789</v>
      </c>
      <c r="D53" s="16">
        <f t="shared" si="1"/>
        <v>4.6379594342823536</v>
      </c>
      <c r="E53" s="18">
        <f t="shared" si="2"/>
        <v>784.81512621070647</v>
      </c>
      <c r="F53" s="18">
        <f t="shared" si="3"/>
        <v>5.8526641010109799E-2</v>
      </c>
      <c r="G53" s="16">
        <f t="shared" si="4"/>
        <v>-2.4099612577371925</v>
      </c>
    </row>
    <row r="54" spans="1:7" x14ac:dyDescent="0.25">
      <c r="A54" s="18">
        <v>2.1</v>
      </c>
      <c r="B54" s="18">
        <v>750</v>
      </c>
      <c r="C54" s="16">
        <f t="shared" si="0"/>
        <v>2.2594780597647253</v>
      </c>
      <c r="D54" s="16">
        <f t="shared" si="1"/>
        <v>4.7449039255058825</v>
      </c>
      <c r="E54" s="18">
        <f t="shared" si="2"/>
        <v>785.66427563047978</v>
      </c>
      <c r="F54" s="18">
        <f t="shared" si="3"/>
        <v>5.7863321661331818E-2</v>
      </c>
      <c r="G54" s="16">
        <f t="shared" si="4"/>
        <v>-1.7890975505311837</v>
      </c>
    </row>
    <row r="55" spans="1:7" x14ac:dyDescent="0.25">
      <c r="A55" s="18">
        <v>2.15</v>
      </c>
      <c r="B55" s="18">
        <v>750</v>
      </c>
      <c r="C55" s="16">
        <f t="shared" si="0"/>
        <v>2.2565368832941437</v>
      </c>
      <c r="D55" s="16">
        <f t="shared" si="1"/>
        <v>4.8515542990823537</v>
      </c>
      <c r="E55" s="18">
        <f t="shared" si="2"/>
        <v>786.51342505025309</v>
      </c>
      <c r="F55" s="18">
        <f t="shared" si="3"/>
        <v>5.7223790791365269E-2</v>
      </c>
      <c r="G55" s="16">
        <f t="shared" si="4"/>
        <v>-1.8118122679282382</v>
      </c>
    </row>
    <row r="56" spans="1:7" x14ac:dyDescent="0.25">
      <c r="A56" s="18">
        <v>2.2000000000000002</v>
      </c>
      <c r="B56" s="18">
        <v>769</v>
      </c>
      <c r="C56" s="16">
        <f t="shared" si="0"/>
        <v>10.889959343187146</v>
      </c>
      <c r="D56" s="16">
        <f t="shared" si="1"/>
        <v>4.9579105550117655</v>
      </c>
      <c r="E56" s="18">
        <f t="shared" si="2"/>
        <v>787.3625744700264</v>
      </c>
      <c r="F56" s="18">
        <f t="shared" si="3"/>
        <v>5.6606685816913256E-2</v>
      </c>
      <c r="G56" s="16">
        <f t="shared" si="4"/>
        <v>-0.75879359871855045</v>
      </c>
    </row>
    <row r="57" spans="1:7" x14ac:dyDescent="0.25">
      <c r="A57" s="18">
        <v>2.25</v>
      </c>
      <c r="B57" s="18">
        <v>771</v>
      </c>
      <c r="C57" s="16">
        <f t="shared" si="0"/>
        <v>11.583987863686263</v>
      </c>
      <c r="D57" s="16">
        <f t="shared" si="1"/>
        <v>5.0639726932941178</v>
      </c>
      <c r="E57" s="18">
        <f t="shared" si="2"/>
        <v>788.21172388979971</v>
      </c>
      <c r="F57" s="18">
        <f t="shared" si="3"/>
        <v>5.601075088557643E-2</v>
      </c>
      <c r="G57" s="16">
        <f t="shared" si="4"/>
        <v>-0.68040466608743955</v>
      </c>
    </row>
    <row r="58" spans="1:7" x14ac:dyDescent="0.25">
      <c r="A58" s="18">
        <v>2.2999999999999998</v>
      </c>
      <c r="B58" s="18">
        <v>778</v>
      </c>
      <c r="C58" s="16">
        <f t="shared" si="0"/>
        <v>14.42162639736061</v>
      </c>
      <c r="D58" s="16">
        <f t="shared" si="1"/>
        <v>5.1697407139294125</v>
      </c>
      <c r="E58" s="18">
        <f t="shared" si="2"/>
        <v>789.06087330957314</v>
      </c>
      <c r="F58" s="18">
        <f t="shared" si="3"/>
        <v>5.5434826368398957E-2</v>
      </c>
      <c r="G58" s="16">
        <f t="shared" si="4"/>
        <v>-0.32657391255272616</v>
      </c>
    </row>
    <row r="59" spans="1:7" x14ac:dyDescent="0.25">
      <c r="A59" s="18">
        <v>2.35</v>
      </c>
      <c r="B59" s="18">
        <v>778</v>
      </c>
      <c r="C59" s="16">
        <f t="shared" si="0"/>
        <v>14.159665794433042</v>
      </c>
      <c r="D59" s="16">
        <f t="shared" si="1"/>
        <v>5.2752146169176477</v>
      </c>
      <c r="E59" s="18">
        <f t="shared" si="2"/>
        <v>789.91002272934645</v>
      </c>
      <c r="F59" s="18">
        <f t="shared" si="3"/>
        <v>5.4877839589366352E-2</v>
      </c>
      <c r="G59" s="16">
        <f t="shared" si="4"/>
        <v>-0.36410393530009422</v>
      </c>
    </row>
    <row r="60" spans="1:7" x14ac:dyDescent="0.25">
      <c r="A60" s="18">
        <v>2.4</v>
      </c>
      <c r="B60" s="18">
        <v>775</v>
      </c>
      <c r="C60" s="16">
        <f t="shared" si="0"/>
        <v>12.658497667607852</v>
      </c>
      <c r="D60" s="16">
        <f t="shared" si="1"/>
        <v>5.3803944022588244</v>
      </c>
      <c r="E60" s="18">
        <f t="shared" si="2"/>
        <v>790.75917214911976</v>
      </c>
      <c r="F60" s="18">
        <f t="shared" si="3"/>
        <v>5.4338796623390515E-2</v>
      </c>
      <c r="G60" s="16">
        <f t="shared" si="4"/>
        <v>-0.56397029318604674</v>
      </c>
    </row>
    <row r="61" spans="1:7" x14ac:dyDescent="0.25">
      <c r="A61" s="18">
        <v>2.4500000000000002</v>
      </c>
      <c r="B61" s="18">
        <v>775</v>
      </c>
      <c r="C61" s="16">
        <f t="shared" si="0"/>
        <v>12.442971457123663</v>
      </c>
      <c r="D61" s="16">
        <f t="shared" si="1"/>
        <v>5.4852800699529416</v>
      </c>
      <c r="E61" s="18">
        <f t="shared" si="2"/>
        <v>791.60832156889307</v>
      </c>
      <c r="F61" s="18">
        <f t="shared" si="3"/>
        <v>5.3816775020246357E-2</v>
      </c>
      <c r="G61" s="16">
        <f t="shared" si="4"/>
        <v>-0.598606221889323</v>
      </c>
    </row>
    <row r="62" spans="1:7" x14ac:dyDescent="0.25">
      <c r="A62" s="18">
        <v>2.5</v>
      </c>
      <c r="B62" s="18">
        <v>750</v>
      </c>
      <c r="C62" s="16">
        <f t="shared" si="0"/>
        <v>2.2359486480000212</v>
      </c>
      <c r="D62" s="16">
        <f t="shared" si="1"/>
        <v>5.5898716200000003</v>
      </c>
      <c r="E62" s="18">
        <f t="shared" si="2"/>
        <v>792.45747098866639</v>
      </c>
      <c r="F62" s="18">
        <f t="shared" si="3"/>
        <v>5.3310917333420797E-2</v>
      </c>
      <c r="G62" s="16">
        <f t="shared" si="4"/>
        <v>-1.9654455422246477</v>
      </c>
    </row>
    <row r="63" spans="1:7" x14ac:dyDescent="0.25">
      <c r="A63" s="18">
        <v>2.5499999999999998</v>
      </c>
      <c r="B63" s="18">
        <v>752</v>
      </c>
      <c r="C63" s="16">
        <f t="shared" si="0"/>
        <v>3.0173211970195912</v>
      </c>
      <c r="D63" s="16">
        <f t="shared" si="1"/>
        <v>5.6941690524000004</v>
      </c>
      <c r="E63" s="18">
        <f t="shared" si="2"/>
        <v>793.30662040843981</v>
      </c>
      <c r="F63" s="18">
        <f t="shared" si="3"/>
        <v>5.2820425350730268E-2</v>
      </c>
      <c r="G63" s="16">
        <f t="shared" si="4"/>
        <v>-1.8810648284082161</v>
      </c>
    </row>
    <row r="64" spans="1:7" x14ac:dyDescent="0.25">
      <c r="A64" s="18">
        <v>2.6</v>
      </c>
      <c r="B64" s="18">
        <v>728</v>
      </c>
      <c r="C64" s="16">
        <f t="shared" si="0"/>
        <v>-6.231472166479648</v>
      </c>
      <c r="D64" s="16">
        <f t="shared" si="1"/>
        <v>5.7981723671529419</v>
      </c>
      <c r="E64" s="18">
        <f t="shared" si="2"/>
        <v>794.15576982821301</v>
      </c>
      <c r="F64" s="18">
        <f t="shared" si="3"/>
        <v>5.2344554938517092E-2</v>
      </c>
      <c r="G64" s="16">
        <f t="shared" si="4"/>
        <v>-3.1593915762573599</v>
      </c>
    </row>
    <row r="65" spans="1:7" x14ac:dyDescent="0.25">
      <c r="A65" s="18">
        <v>2.65</v>
      </c>
      <c r="B65" s="18">
        <v>732</v>
      </c>
      <c r="C65" s="16">
        <f t="shared" si="0"/>
        <v>-4.5653277116004469</v>
      </c>
      <c r="D65" s="16">
        <f t="shared" si="1"/>
        <v>5.901881564258824</v>
      </c>
      <c r="E65" s="18">
        <f t="shared" si="2"/>
        <v>795.00491924798644</v>
      </c>
      <c r="F65" s="18">
        <f t="shared" si="3"/>
        <v>5.1882611423779569E-2</v>
      </c>
      <c r="G65" s="16">
        <f t="shared" si="4"/>
        <v>-2.962654715262282</v>
      </c>
    </row>
    <row r="66" spans="1:7" x14ac:dyDescent="0.25">
      <c r="A66" s="18">
        <v>2.7</v>
      </c>
      <c r="B66" s="18">
        <v>717</v>
      </c>
      <c r="C66" s="16">
        <f t="shared" si="0"/>
        <v>-9.9980382801045717</v>
      </c>
      <c r="D66" s="16">
        <f t="shared" si="1"/>
        <v>6.0052966437176476</v>
      </c>
      <c r="E66" s="18">
        <f t="shared" si="2"/>
        <v>795.85406866775963</v>
      </c>
      <c r="F66" s="18">
        <f t="shared" si="3"/>
        <v>5.143394544914983E-2</v>
      </c>
      <c r="G66" s="16">
        <f t="shared" si="4"/>
        <v>-3.7468997663221275</v>
      </c>
    </row>
    <row r="67" spans="1:7" x14ac:dyDescent="0.25">
      <c r="A67" s="18">
        <v>2.75</v>
      </c>
      <c r="B67" s="18">
        <v>717</v>
      </c>
      <c r="C67" s="16">
        <f t="shared" si="0"/>
        <v>-9.7787572343529305</v>
      </c>
      <c r="D67" s="16">
        <f t="shared" si="1"/>
        <v>6.1084176055294126</v>
      </c>
      <c r="E67" s="18">
        <f t="shared" si="2"/>
        <v>796.70321808753306</v>
      </c>
      <c r="F67" s="18">
        <f t="shared" si="3"/>
        <v>5.0997949244553413E-2</v>
      </c>
      <c r="G67" s="16">
        <f t="shared" si="4"/>
        <v>-3.7531838996442555</v>
      </c>
    </row>
    <row r="68" spans="1:7" x14ac:dyDescent="0.25">
      <c r="A68" s="18">
        <v>2.8</v>
      </c>
      <c r="B68" s="18">
        <v>727</v>
      </c>
      <c r="C68" s="16">
        <f t="shared" si="0"/>
        <v>-5.9959841251092278</v>
      </c>
      <c r="D68" s="16">
        <f t="shared" si="1"/>
        <v>6.2112444496941182</v>
      </c>
      <c r="E68" s="18">
        <f t="shared" si="2"/>
        <v>797.55236750730637</v>
      </c>
      <c r="F68" s="18">
        <f t="shared" si="3"/>
        <v>5.0574053266943433E-2</v>
      </c>
      <c r="G68" s="16">
        <f t="shared" si="4"/>
        <v>-3.2539913847706421</v>
      </c>
    </row>
    <row r="69" spans="1:7" x14ac:dyDescent="0.25">
      <c r="A69" s="18">
        <v>2.85</v>
      </c>
      <c r="B69" s="18">
        <v>727</v>
      </c>
      <c r="C69" s="16">
        <f t="shared" si="0"/>
        <v>-5.854815025890626</v>
      </c>
      <c r="D69" s="16">
        <f t="shared" si="1"/>
        <v>6.3137771762117652</v>
      </c>
      <c r="E69" s="18">
        <f t="shared" si="2"/>
        <v>798.40151692707968</v>
      </c>
      <c r="F69" s="18">
        <f t="shared" si="3"/>
        <v>5.0161723165928949E-2</v>
      </c>
      <c r="G69" s="16">
        <f t="shared" si="4"/>
        <v>-3.2649131828790683</v>
      </c>
    </row>
    <row r="70" spans="1:7" x14ac:dyDescent="0.25">
      <c r="A70" s="18">
        <v>2.9</v>
      </c>
      <c r="B70" s="18">
        <v>708</v>
      </c>
      <c r="C70" s="16">
        <f t="shared" si="0"/>
        <v>-12.270339384454372</v>
      </c>
      <c r="D70" s="16">
        <f t="shared" si="1"/>
        <v>6.4160157850823536</v>
      </c>
      <c r="E70" s="18">
        <f t="shared" si="2"/>
        <v>799.25066634685311</v>
      </c>
      <c r="F70" s="18">
        <f t="shared" si="3"/>
        <v>4.9760457038597355E-2</v>
      </c>
      <c r="G70" s="16">
        <f t="shared" si="4"/>
        <v>-4.2214109846634145</v>
      </c>
    </row>
    <row r="71" spans="1:7" x14ac:dyDescent="0.25">
      <c r="A71" s="18">
        <v>2.95</v>
      </c>
      <c r="B71" s="18">
        <v>704</v>
      </c>
      <c r="C71" s="16">
        <f t="shared" si="0"/>
        <v>-13.383742279218348</v>
      </c>
      <c r="D71" s="16">
        <f t="shared" si="1"/>
        <v>6.5179602763058835</v>
      </c>
      <c r="E71" s="18">
        <f t="shared" si="2"/>
        <v>800.09981576662631</v>
      </c>
      <c r="F71" s="18">
        <f t="shared" si="3"/>
        <v>4.9369782941517837E-2</v>
      </c>
      <c r="G71" s="16">
        <f t="shared" si="4"/>
        <v>-4.4226367610555375</v>
      </c>
    </row>
    <row r="72" spans="1:7" x14ac:dyDescent="0.25">
      <c r="A72" s="18">
        <v>3</v>
      </c>
      <c r="B72" s="18">
        <v>704</v>
      </c>
      <c r="C72" s="16">
        <f t="shared" si="0"/>
        <v>-13.126796450039214</v>
      </c>
      <c r="D72" s="16">
        <f t="shared" si="1"/>
        <v>6.619610649882353</v>
      </c>
      <c r="E72" s="18">
        <f t="shared" si="2"/>
        <v>800.94896518639973</v>
      </c>
      <c r="F72" s="18">
        <f t="shared" si="3"/>
        <v>4.898925663193282E-2</v>
      </c>
      <c r="G72" s="16">
        <f t="shared" si="4"/>
        <v>-4.4251679307862943</v>
      </c>
    </row>
    <row r="73" spans="1:7" x14ac:dyDescent="0.25">
      <c r="A73" s="18">
        <v>3.05</v>
      </c>
      <c r="B73" s="18">
        <v>701</v>
      </c>
      <c r="C73" s="16">
        <f t="shared" si="0"/>
        <v>-13.861978063668266</v>
      </c>
      <c r="D73" s="16">
        <f t="shared" si="1"/>
        <v>6.7209669058117649</v>
      </c>
      <c r="E73" s="18">
        <f t="shared" si="2"/>
        <v>801.79811460617304</v>
      </c>
      <c r="F73" s="18">
        <f t="shared" si="3"/>
        <v>4.8618459513602059E-2</v>
      </c>
      <c r="G73" s="16">
        <f t="shared" si="4"/>
        <v>-4.573885996625175</v>
      </c>
    </row>
    <row r="74" spans="1:7" x14ac:dyDescent="0.25">
      <c r="A74" s="18">
        <v>3.1</v>
      </c>
      <c r="B74" s="18">
        <v>701</v>
      </c>
      <c r="C74" s="16">
        <f t="shared" si="0"/>
        <v>-13.60579708255027</v>
      </c>
      <c r="D74" s="16">
        <f t="shared" si="1"/>
        <v>6.8220290440941174</v>
      </c>
      <c r="E74" s="18">
        <f t="shared" si="2"/>
        <v>802.64726402594636</v>
      </c>
      <c r="F74" s="18">
        <f t="shared" si="3"/>
        <v>4.8256996765745033E-2</v>
      </c>
      <c r="G74" s="16">
        <f t="shared" si="4"/>
        <v>-4.575981057830254</v>
      </c>
    </row>
    <row r="75" spans="1:7" x14ac:dyDescent="0.25">
      <c r="A75" s="18">
        <v>3.15</v>
      </c>
      <c r="B75" s="18">
        <v>671</v>
      </c>
      <c r="C75" s="16">
        <f t="shared" si="0"/>
        <v>-22.88165172548274</v>
      </c>
      <c r="D75" s="16">
        <f t="shared" si="1"/>
        <v>6.9227970647294121</v>
      </c>
      <c r="E75" s="18">
        <f t="shared" si="2"/>
        <v>803.49641344571967</v>
      </c>
      <c r="F75" s="18">
        <f t="shared" si="3"/>
        <v>4.7904495636104834E-2</v>
      </c>
      <c r="G75" s="16">
        <f t="shared" si="4"/>
        <v>-6.015540757933052</v>
      </c>
    </row>
    <row r="76" spans="1:7" x14ac:dyDescent="0.25">
      <c r="A76" s="18">
        <v>3.2</v>
      </c>
      <c r="B76" s="18">
        <v>659</v>
      </c>
      <c r="C76" s="16">
        <f t="shared" si="0"/>
        <v>-26.242727822588243</v>
      </c>
      <c r="D76" s="16">
        <f t="shared" si="1"/>
        <v>7.0232709677176475</v>
      </c>
      <c r="E76" s="18">
        <f t="shared" si="2"/>
        <v>804.34556286549298</v>
      </c>
      <c r="F76" s="18">
        <f t="shared" si="3"/>
        <v>4.7560603881390238E-2</v>
      </c>
      <c r="G76" s="16">
        <f t="shared" si="4"/>
        <v>-6.5786917329161279</v>
      </c>
    </row>
    <row r="77" spans="1:7" x14ac:dyDescent="0.25">
      <c r="A77" s="18">
        <v>3.25</v>
      </c>
      <c r="B77" s="18">
        <v>642</v>
      </c>
      <c r="C77" s="16">
        <f t="shared" si="0"/>
        <v>-31.038938229828055</v>
      </c>
      <c r="D77" s="16">
        <f t="shared" si="1"/>
        <v>7.1234507530588234</v>
      </c>
      <c r="E77" s="18">
        <f t="shared" si="2"/>
        <v>805.19471228526629</v>
      </c>
      <c r="F77" s="18">
        <f t="shared" si="3"/>
        <v>4.7224988340292769E-2</v>
      </c>
      <c r="G77" s="16">
        <f t="shared" si="4"/>
        <v>-7.370463506113281</v>
      </c>
    </row>
    <row r="78" spans="1:7" x14ac:dyDescent="0.25">
      <c r="A78" s="18">
        <v>3.3</v>
      </c>
      <c r="B78" s="18">
        <v>642</v>
      </c>
      <c r="C78" s="16">
        <f t="shared" ref="C78:C141" si="5">( B78+(500*$F$2*A78*($A$823-A78))-($B$12+$C$4) )/A78</f>
        <v>-30.538382902802137</v>
      </c>
      <c r="D78" s="16">
        <f t="shared" ref="D78:D141" si="6">500 * $F$2 * A78 * ($A$823 - A78)</f>
        <v>7.2233364207529416</v>
      </c>
      <c r="E78" s="18">
        <f t="shared" ref="E78:E141" si="7">((($B$12+$C$4)*($A$823 - A78)) + (($B$823 + $C$5) * A78))/$A$823</f>
        <v>806.04386170503972</v>
      </c>
      <c r="F78" s="18">
        <f t="shared" ref="F78:F141" si="8">SQRT( (0.002 *$A$823) / ((300/$C$6) * A78 * ($A$823 - A78)) )</f>
        <v>4.6897333625965182E-2</v>
      </c>
      <c r="G78" s="16">
        <f t="shared" ref="G78:G141" si="9">(B78 + D78 - E78) * F78</f>
        <v>-7.3544644936563044</v>
      </c>
    </row>
    <row r="79" spans="1:7" x14ac:dyDescent="0.25">
      <c r="A79" s="18">
        <v>3.35</v>
      </c>
      <c r="B79" s="18">
        <v>631</v>
      </c>
      <c r="C79" s="16">
        <f t="shared" si="5"/>
        <v>-33.336439411701484</v>
      </c>
      <c r="D79" s="16">
        <f t="shared" si="6"/>
        <v>7.3229279708000004</v>
      </c>
      <c r="E79" s="18">
        <f t="shared" si="7"/>
        <v>806.89301112481292</v>
      </c>
      <c r="F79" s="18">
        <f t="shared" si="8"/>
        <v>4.6577340926321514E-2</v>
      </c>
      <c r="G79" s="16">
        <f t="shared" si="9"/>
        <v>-7.851546233042825</v>
      </c>
    </row>
    <row r="80" spans="1:7" x14ac:dyDescent="0.25">
      <c r="A80" s="18">
        <v>3.4</v>
      </c>
      <c r="B80" s="18">
        <v>631</v>
      </c>
      <c r="C80" s="16">
        <f t="shared" si="5"/>
        <v>-32.816992528470607</v>
      </c>
      <c r="D80" s="16">
        <f t="shared" si="6"/>
        <v>7.4222254032000006</v>
      </c>
      <c r="E80" s="18">
        <f t="shared" si="7"/>
        <v>807.74216054458634</v>
      </c>
      <c r="F80" s="18">
        <f t="shared" si="8"/>
        <v>4.626472690180828E-2</v>
      </c>
      <c r="G80" s="16">
        <f t="shared" si="9"/>
        <v>-7.8335405583481323</v>
      </c>
    </row>
    <row r="81" spans="1:7" x14ac:dyDescent="0.25">
      <c r="A81" s="18">
        <v>3.45</v>
      </c>
      <c r="B81" s="18">
        <v>613</v>
      </c>
      <c r="C81" s="16">
        <f t="shared" si="5"/>
        <v>-37.530078632477419</v>
      </c>
      <c r="D81" s="16">
        <f t="shared" si="6"/>
        <v>7.5212287179529413</v>
      </c>
      <c r="E81" s="18">
        <f t="shared" si="7"/>
        <v>808.59130996435965</v>
      </c>
      <c r="F81" s="18">
        <f t="shared" si="8"/>
        <v>4.5959222671425985E-2</v>
      </c>
      <c r="G81" s="16">
        <f t="shared" si="9"/>
        <v>-8.643554741836784</v>
      </c>
    </row>
    <row r="82" spans="1:7" x14ac:dyDescent="0.25">
      <c r="A82" s="18">
        <v>3.5</v>
      </c>
      <c r="B82" s="18">
        <v>613</v>
      </c>
      <c r="C82" s="16">
        <f t="shared" si="5"/>
        <v>-36.96573202426891</v>
      </c>
      <c r="D82" s="16">
        <f t="shared" si="6"/>
        <v>7.6199379150588236</v>
      </c>
      <c r="E82" s="18">
        <f t="shared" si="7"/>
        <v>809.44045938413296</v>
      </c>
      <c r="F82" s="18">
        <f t="shared" si="8"/>
        <v>4.5660572878771795E-2</v>
      </c>
      <c r="G82" s="16">
        <f t="shared" si="9"/>
        <v>-8.6216531815463551</v>
      </c>
    </row>
    <row r="83" spans="1:7" x14ac:dyDescent="0.25">
      <c r="A83" s="18">
        <v>3.55</v>
      </c>
      <c r="B83" s="18">
        <v>593</v>
      </c>
      <c r="C83" s="16">
        <f t="shared" si="5"/>
        <v>-42.051168170558405</v>
      </c>
      <c r="D83" s="16">
        <f t="shared" si="6"/>
        <v>7.7183529945176472</v>
      </c>
      <c r="E83" s="18">
        <f t="shared" si="7"/>
        <v>810.28960880390639</v>
      </c>
      <c r="F83" s="18">
        <f t="shared" si="8"/>
        <v>4.5368534830747535E-2</v>
      </c>
      <c r="G83" s="16">
        <f t="shared" si="9"/>
        <v>-9.507940818711754</v>
      </c>
    </row>
    <row r="84" spans="1:7" x14ac:dyDescent="0.25">
      <c r="A84" s="18">
        <v>3.6</v>
      </c>
      <c r="B84" s="18">
        <v>598</v>
      </c>
      <c r="C84" s="16">
        <f t="shared" si="5"/>
        <v>-40.050979456575156</v>
      </c>
      <c r="D84" s="16">
        <f t="shared" si="6"/>
        <v>7.8164739563294123</v>
      </c>
      <c r="E84" s="18">
        <f t="shared" si="7"/>
        <v>811.1387582236797</v>
      </c>
      <c r="F84" s="18">
        <f t="shared" si="8"/>
        <v>4.5082877702345751E-2</v>
      </c>
      <c r="G84" s="16">
        <f t="shared" si="9"/>
        <v>-9.2565194311912204</v>
      </c>
    </row>
    <row r="85" spans="1:7" x14ac:dyDescent="0.25">
      <c r="A85" s="18">
        <v>3.65</v>
      </c>
      <c r="B85" s="18">
        <v>584</v>
      </c>
      <c r="C85" s="16">
        <f t="shared" si="5"/>
        <v>-43.311150465618034</v>
      </c>
      <c r="D85" s="16">
        <f t="shared" si="6"/>
        <v>7.914300800494118</v>
      </c>
      <c r="E85" s="18">
        <f t="shared" si="7"/>
        <v>811.9879076434529</v>
      </c>
      <c r="F85" s="18">
        <f t="shared" si="8"/>
        <v>4.4803381801606521E-2</v>
      </c>
      <c r="G85" s="16">
        <f t="shared" si="9"/>
        <v>-9.8600418318417251</v>
      </c>
    </row>
    <row r="86" spans="1:7" x14ac:dyDescent="0.25">
      <c r="A86" s="18">
        <v>3.7</v>
      </c>
      <c r="B86" s="18">
        <v>584</v>
      </c>
      <c r="C86" s="16">
        <f t="shared" si="5"/>
        <v>-42.69950445215899</v>
      </c>
      <c r="D86" s="16">
        <f t="shared" si="6"/>
        <v>8.0118335270117651</v>
      </c>
      <c r="E86" s="18">
        <f t="shared" si="7"/>
        <v>812.83705706322621</v>
      </c>
      <c r="F86" s="18">
        <f t="shared" si="8"/>
        <v>4.452983788943856E-2</v>
      </c>
      <c r="G86" s="16">
        <f t="shared" si="9"/>
        <v>-9.8333114059666631</v>
      </c>
    </row>
    <row r="87" spans="1:7" x14ac:dyDescent="0.25">
      <c r="A87" s="18">
        <v>3.75</v>
      </c>
      <c r="B87" s="18">
        <v>584</v>
      </c>
      <c r="C87" s="16">
        <f t="shared" si="5"/>
        <v>-42.104247430431379</v>
      </c>
      <c r="D87" s="16">
        <f t="shared" si="6"/>
        <v>8.1090721358823536</v>
      </c>
      <c r="E87" s="18">
        <f t="shared" si="7"/>
        <v>813.68620648299964</v>
      </c>
      <c r="F87" s="18">
        <f t="shared" si="8"/>
        <v>4.4262046549530726E-2</v>
      </c>
      <c r="G87" s="16">
        <f t="shared" si="9"/>
        <v>-9.8074574347837284</v>
      </c>
    </row>
    <row r="88" spans="1:7" x14ac:dyDescent="0.25">
      <c r="A88" s="18">
        <v>3.8</v>
      </c>
      <c r="B88" s="18">
        <v>584</v>
      </c>
      <c r="C88" s="16">
        <f t="shared" si="5"/>
        <v>-41.524732466551079</v>
      </c>
      <c r="D88" s="16">
        <f t="shared" si="6"/>
        <v>8.2060166271058836</v>
      </c>
      <c r="E88" s="18">
        <f t="shared" si="7"/>
        <v>814.53535590277295</v>
      </c>
      <c r="F88" s="18">
        <f t="shared" si="8"/>
        <v>4.3999817604053068E-2</v>
      </c>
      <c r="G88" s="16">
        <f t="shared" si="9"/>
        <v>-9.7824503761589821</v>
      </c>
    </row>
    <row r="89" spans="1:7" x14ac:dyDescent="0.25">
      <c r="A89" s="18">
        <v>3.85</v>
      </c>
      <c r="B89" s="18">
        <v>617</v>
      </c>
      <c r="C89" s="16">
        <f t="shared" si="5"/>
        <v>-32.388917662160416</v>
      </c>
      <c r="D89" s="16">
        <f t="shared" si="6"/>
        <v>8.3026670006823533</v>
      </c>
      <c r="E89" s="18">
        <f t="shared" si="7"/>
        <v>815.38450532254637</v>
      </c>
      <c r="F89" s="18">
        <f t="shared" si="8"/>
        <v>4.3742969571267054E-2</v>
      </c>
      <c r="G89" s="16">
        <f t="shared" si="9"/>
        <v>-8.3147440697637993</v>
      </c>
    </row>
    <row r="90" spans="1:7" x14ac:dyDescent="0.25">
      <c r="A90" s="18">
        <v>3.9</v>
      </c>
      <c r="B90" s="18">
        <v>617</v>
      </c>
      <c r="C90" s="16">
        <f t="shared" si="5"/>
        <v>-31.948968395740586</v>
      </c>
      <c r="D90" s="16">
        <f t="shared" si="6"/>
        <v>8.3990232566117662</v>
      </c>
      <c r="E90" s="18">
        <f t="shared" si="7"/>
        <v>816.23365474231957</v>
      </c>
      <c r="F90" s="18">
        <f t="shared" si="8"/>
        <v>4.3491329161538937E-2</v>
      </c>
      <c r="G90" s="16">
        <f t="shared" si="9"/>
        <v>-8.2996517733659037</v>
      </c>
    </row>
    <row r="91" spans="1:7" x14ac:dyDescent="0.25">
      <c r="A91" s="18">
        <v>3.95</v>
      </c>
      <c r="B91" s="18">
        <v>613</v>
      </c>
      <c r="C91" s="16">
        <f t="shared" si="5"/>
        <v>-32.532889773444531</v>
      </c>
      <c r="D91" s="16">
        <f t="shared" si="6"/>
        <v>8.4950853948941187</v>
      </c>
      <c r="E91" s="18">
        <f t="shared" si="7"/>
        <v>817.08280416209288</v>
      </c>
      <c r="F91" s="18">
        <f t="shared" si="8"/>
        <v>4.3244730808584542E-2</v>
      </c>
      <c r="G91" s="16">
        <f t="shared" si="9"/>
        <v>-8.4581382475526503</v>
      </c>
    </row>
    <row r="92" spans="1:7" x14ac:dyDescent="0.25">
      <c r="A92" s="18">
        <v>4</v>
      </c>
      <c r="B92" s="18">
        <v>659</v>
      </c>
      <c r="C92" s="16">
        <f t="shared" si="5"/>
        <v>-20.602286646117648</v>
      </c>
      <c r="D92" s="16">
        <f t="shared" si="6"/>
        <v>8.5908534155294127</v>
      </c>
      <c r="E92" s="18">
        <f t="shared" si="7"/>
        <v>817.9319535818662</v>
      </c>
      <c r="F92" s="18">
        <f t="shared" si="8"/>
        <v>4.3003016233071949E-2</v>
      </c>
      <c r="G92" s="16">
        <f t="shared" si="9"/>
        <v>-6.4651207709508771</v>
      </c>
    </row>
    <row r="93" spans="1:7" x14ac:dyDescent="0.25">
      <c r="A93" s="18">
        <v>4.05</v>
      </c>
      <c r="B93" s="18">
        <v>659</v>
      </c>
      <c r="C93" s="16">
        <f t="shared" si="5"/>
        <v>-20.324363625057366</v>
      </c>
      <c r="D93" s="16">
        <f t="shared" si="6"/>
        <v>8.6863273185176482</v>
      </c>
      <c r="E93" s="18">
        <f t="shared" si="7"/>
        <v>818.78110300163962</v>
      </c>
      <c r="F93" s="18">
        <f t="shared" si="8"/>
        <v>4.2766034035975758E-2</v>
      </c>
      <c r="G93" s="16">
        <f t="shared" si="9"/>
        <v>-6.4617243195225154</v>
      </c>
    </row>
    <row r="94" spans="1:7" x14ac:dyDescent="0.25">
      <c r="A94" s="18">
        <v>4.0999999999999996</v>
      </c>
      <c r="B94" s="18">
        <v>656</v>
      </c>
      <c r="C94" s="16">
        <f t="shared" si="5"/>
        <v>-20.784998267351497</v>
      </c>
      <c r="D94" s="16">
        <f t="shared" si="6"/>
        <v>8.7815071038588233</v>
      </c>
      <c r="E94" s="18">
        <f t="shared" si="7"/>
        <v>819.63025242141293</v>
      </c>
      <c r="F94" s="18">
        <f t="shared" si="8"/>
        <v>4.2533639319315725E-2</v>
      </c>
      <c r="G94" s="16">
        <f t="shared" si="9"/>
        <v>-6.5862806823854241</v>
      </c>
    </row>
    <row r="95" spans="1:7" x14ac:dyDescent="0.25">
      <c r="A95" s="18">
        <v>4.1500000000000004</v>
      </c>
      <c r="B95" s="18">
        <v>658</v>
      </c>
      <c r="C95" s="16">
        <f t="shared" si="5"/>
        <v>-20.029784874324601</v>
      </c>
      <c r="D95" s="16">
        <f t="shared" si="6"/>
        <v>8.8763927715529434</v>
      </c>
      <c r="E95" s="18">
        <f t="shared" si="7"/>
        <v>820.47940184118613</v>
      </c>
      <c r="F95" s="18">
        <f t="shared" si="8"/>
        <v>4.2305693332127296E-2</v>
      </c>
      <c r="G95" s="16">
        <f t="shared" si="9"/>
        <v>-6.4982817965918711</v>
      </c>
    </row>
    <row r="96" spans="1:7" x14ac:dyDescent="0.25">
      <c r="A96" s="18">
        <v>4.2</v>
      </c>
      <c r="B96" s="18">
        <v>651</v>
      </c>
      <c r="C96" s="16">
        <f t="shared" si="5"/>
        <v>-21.435479923428574</v>
      </c>
      <c r="D96" s="16">
        <f t="shared" si="6"/>
        <v>8.9709843215999996</v>
      </c>
      <c r="E96" s="18">
        <f t="shared" si="7"/>
        <v>821.32855126095956</v>
      </c>
      <c r="F96" s="18">
        <f t="shared" si="8"/>
        <v>4.2082063139704431E-2</v>
      </c>
      <c r="G96" s="16">
        <f t="shared" si="9"/>
        <v>-6.7902593200112138</v>
      </c>
    </row>
    <row r="97" spans="1:7" x14ac:dyDescent="0.25">
      <c r="A97" s="18">
        <v>4.25</v>
      </c>
      <c r="B97" s="18">
        <v>679</v>
      </c>
      <c r="C97" s="16">
        <f t="shared" si="5"/>
        <v>-14.572874881411762</v>
      </c>
      <c r="D97" s="16">
        <f t="shared" si="6"/>
        <v>9.0652817540000008</v>
      </c>
      <c r="E97" s="18">
        <f t="shared" si="7"/>
        <v>822.17770068073287</v>
      </c>
      <c r="F97" s="18">
        <f t="shared" si="8"/>
        <v>4.1862621314328448E-2</v>
      </c>
      <c r="G97" s="16">
        <f t="shared" si="9"/>
        <v>-5.6142974070783929</v>
      </c>
    </row>
    <row r="98" spans="1:7" x14ac:dyDescent="0.25">
      <c r="A98" s="18">
        <v>4.3</v>
      </c>
      <c r="B98" s="18">
        <v>693</v>
      </c>
      <c r="C98" s="16">
        <f t="shared" si="5"/>
        <v>-11.125747658429541</v>
      </c>
      <c r="D98" s="16">
        <f t="shared" si="6"/>
        <v>9.1592850687529417</v>
      </c>
      <c r="E98" s="18">
        <f t="shared" si="7"/>
        <v>823.02685010050629</v>
      </c>
      <c r="F98" s="18">
        <f t="shared" si="8"/>
        <v>4.1647245645853335E-2</v>
      </c>
      <c r="G98" s="16">
        <f t="shared" si="9"/>
        <v>-5.0338011714935833</v>
      </c>
    </row>
    <row r="99" spans="1:7" x14ac:dyDescent="0.25">
      <c r="A99" s="18">
        <v>4.3499999999999996</v>
      </c>
      <c r="B99" s="18">
        <v>693</v>
      </c>
      <c r="C99" s="16">
        <f t="shared" si="5"/>
        <v>-10.976323157273846</v>
      </c>
      <c r="D99" s="16">
        <f t="shared" si="6"/>
        <v>9.252994265858824</v>
      </c>
      <c r="E99" s="18">
        <f t="shared" si="7"/>
        <v>823.87599952027961</v>
      </c>
      <c r="F99" s="18">
        <f t="shared" si="8"/>
        <v>4.1435818870658399E-2</v>
      </c>
      <c r="G99" s="16">
        <f t="shared" si="9"/>
        <v>-5.0395488162273159</v>
      </c>
    </row>
    <row r="100" spans="1:7" x14ac:dyDescent="0.25">
      <c r="A100" s="18">
        <v>4.4000000000000004</v>
      </c>
      <c r="B100" s="18">
        <v>703</v>
      </c>
      <c r="C100" s="16">
        <f t="shared" si="5"/>
        <v>-8.5576342397005387</v>
      </c>
      <c r="D100" s="16">
        <f t="shared" si="6"/>
        <v>9.3464093453176496</v>
      </c>
      <c r="E100" s="18">
        <f t="shared" si="7"/>
        <v>824.7251489400528</v>
      </c>
      <c r="F100" s="18">
        <f t="shared" si="8"/>
        <v>4.1228228417606878E-2</v>
      </c>
      <c r="G100" s="16">
        <f t="shared" si="9"/>
        <v>-4.6331763452945038</v>
      </c>
    </row>
    <row r="101" spans="1:7" x14ac:dyDescent="0.25">
      <c r="A101" s="18">
        <v>4.45</v>
      </c>
      <c r="B101" s="18">
        <v>703</v>
      </c>
      <c r="C101" s="16">
        <f t="shared" si="5"/>
        <v>-8.4405549871619279</v>
      </c>
      <c r="D101" s="16">
        <f t="shared" si="6"/>
        <v>9.439530307129413</v>
      </c>
      <c r="E101" s="18">
        <f t="shared" si="7"/>
        <v>825.57429835982612</v>
      </c>
      <c r="F101" s="18">
        <f t="shared" si="8"/>
        <v>4.1024366169764154E-2</v>
      </c>
      <c r="G101" s="16">
        <f t="shared" si="9"/>
        <v>-4.6412821511251652</v>
      </c>
    </row>
    <row r="102" spans="1:7" x14ac:dyDescent="0.25">
      <c r="A102" s="18">
        <v>4.5</v>
      </c>
      <c r="B102" s="18">
        <v>680</v>
      </c>
      <c r="C102" s="16">
        <f t="shared" si="5"/>
        <v>-13.437253966379078</v>
      </c>
      <c r="D102" s="16">
        <f t="shared" si="6"/>
        <v>9.5323571512941179</v>
      </c>
      <c r="E102" s="18">
        <f t="shared" si="7"/>
        <v>826.42344777959954</v>
      </c>
      <c r="F102" s="18">
        <f t="shared" si="8"/>
        <v>4.0824128240733205E-2</v>
      </c>
      <c r="G102" s="16">
        <f t="shared" si="9"/>
        <v>-5.5884594388237705</v>
      </c>
    </row>
    <row r="103" spans="1:7" x14ac:dyDescent="0.25">
      <c r="A103" s="18">
        <v>4.55</v>
      </c>
      <c r="B103" s="18">
        <v>693</v>
      </c>
      <c r="C103" s="16">
        <f t="shared" si="5"/>
        <v>-10.412112114766657</v>
      </c>
      <c r="D103" s="16">
        <f t="shared" si="6"/>
        <v>9.624889877811766</v>
      </c>
      <c r="E103" s="18">
        <f t="shared" si="7"/>
        <v>827.27259719937285</v>
      </c>
      <c r="F103" s="18">
        <f t="shared" si="8"/>
        <v>4.0627414764559812E-2</v>
      </c>
      <c r="G103" s="16">
        <f t="shared" si="9"/>
        <v>-5.0641141048045233</v>
      </c>
    </row>
    <row r="104" spans="1:7" x14ac:dyDescent="0.25">
      <c r="A104" s="18">
        <v>4.5999999999999996</v>
      </c>
      <c r="B104" s="18">
        <v>660</v>
      </c>
      <c r="C104" s="16">
        <f t="shared" si="5"/>
        <v>-17.452798155069061</v>
      </c>
      <c r="D104" s="16">
        <f t="shared" si="6"/>
        <v>9.717128486682352</v>
      </c>
      <c r="E104" s="18">
        <f t="shared" si="7"/>
        <v>828.12174661914628</v>
      </c>
      <c r="F104" s="18">
        <f t="shared" si="8"/>
        <v>4.043412969824519E-2</v>
      </c>
      <c r="G104" s="16">
        <f t="shared" si="9"/>
        <v>-6.4049528743690489</v>
      </c>
    </row>
    <row r="105" spans="1:7" x14ac:dyDescent="0.25">
      <c r="A105" s="18">
        <v>4.6500000000000004</v>
      </c>
      <c r="B105" s="18">
        <v>665</v>
      </c>
      <c r="C105" s="16">
        <f t="shared" si="5"/>
        <v>-16.170091832708412</v>
      </c>
      <c r="D105" s="16">
        <f t="shared" si="6"/>
        <v>9.8090729779058847</v>
      </c>
      <c r="E105" s="18">
        <f t="shared" si="7"/>
        <v>828.97089603891948</v>
      </c>
      <c r="F105" s="18">
        <f t="shared" si="8"/>
        <v>4.0244180635982049E-2</v>
      </c>
      <c r="G105" s="16">
        <f t="shared" si="9"/>
        <v>-6.2041162544397341</v>
      </c>
    </row>
    <row r="106" spans="1:7" x14ac:dyDescent="0.25">
      <c r="A106" s="18">
        <v>4.7</v>
      </c>
      <c r="B106" s="18">
        <v>645</v>
      </c>
      <c r="C106" s="16">
        <f t="shared" si="5"/>
        <v>-20.23388864862077</v>
      </c>
      <c r="D106" s="16">
        <f t="shared" si="6"/>
        <v>9.9007233514823536</v>
      </c>
      <c r="E106" s="18">
        <f t="shared" si="7"/>
        <v>829.82004545869279</v>
      </c>
      <c r="F106" s="18">
        <f t="shared" si="8"/>
        <v>4.0057478634300606E-2</v>
      </c>
      <c r="G106" s="16">
        <f t="shared" si="9"/>
        <v>-7.0068270080359261</v>
      </c>
    </row>
    <row r="107" spans="1:7" x14ac:dyDescent="0.25">
      <c r="A107" s="18">
        <v>4.75</v>
      </c>
      <c r="B107" s="18">
        <v>645</v>
      </c>
      <c r="C107" s="16">
        <f t="shared" si="5"/>
        <v>-20.001667451071217</v>
      </c>
      <c r="D107" s="16">
        <f t="shared" si="6"/>
        <v>9.9920796074117657</v>
      </c>
      <c r="E107" s="18">
        <f t="shared" si="7"/>
        <v>830.66919487846621</v>
      </c>
      <c r="F107" s="18">
        <f t="shared" si="8"/>
        <v>3.9873938047375428E-2</v>
      </c>
      <c r="G107" s="16">
        <f t="shared" si="9"/>
        <v>-7.0049384106596593</v>
      </c>
    </row>
    <row r="108" spans="1:7" x14ac:dyDescent="0.25">
      <c r="A108" s="18">
        <v>4.8</v>
      </c>
      <c r="B108" s="18">
        <v>657</v>
      </c>
      <c r="C108" s="16">
        <f t="shared" si="5"/>
        <v>-17.274345469647066</v>
      </c>
      <c r="D108" s="16">
        <f t="shared" si="6"/>
        <v>10.083141745694119</v>
      </c>
      <c r="E108" s="18">
        <f t="shared" si="7"/>
        <v>831.51834429823953</v>
      </c>
      <c r="F108" s="18">
        <f t="shared" si="8"/>
        <v>3.9693476371802962E-2</v>
      </c>
      <c r="G108" s="16">
        <f t="shared" si="9"/>
        <v>-6.527004827212096</v>
      </c>
    </row>
    <row r="109" spans="1:7" x14ac:dyDescent="0.25">
      <c r="A109" s="18">
        <v>4.8499999999999996</v>
      </c>
      <c r="B109" s="18">
        <v>657</v>
      </c>
      <c r="C109" s="16">
        <f t="shared" si="5"/>
        <v>-17.077544378076411</v>
      </c>
      <c r="D109" s="16">
        <f t="shared" si="6"/>
        <v>10.173909766329412</v>
      </c>
      <c r="E109" s="18">
        <f t="shared" si="7"/>
        <v>832.36749371801295</v>
      </c>
      <c r="F109" s="18">
        <f t="shared" si="8"/>
        <v>3.9516014100212868E-2</v>
      </c>
      <c r="G109" s="16">
        <f t="shared" si="9"/>
        <v>-6.5277919926994246</v>
      </c>
    </row>
    <row r="110" spans="1:7" x14ac:dyDescent="0.25">
      <c r="A110" s="18">
        <v>4.9000000000000004</v>
      </c>
      <c r="B110" s="18">
        <v>647</v>
      </c>
      <c r="C110" s="16">
        <f t="shared" si="5"/>
        <v>-18.925635985853532</v>
      </c>
      <c r="D110" s="16">
        <f t="shared" si="6"/>
        <v>10.264383669317649</v>
      </c>
      <c r="E110" s="18">
        <f t="shared" si="7"/>
        <v>833.21664313778604</v>
      </c>
      <c r="F110" s="18">
        <f t="shared" si="8"/>
        <v>3.9341474583125348E-2</v>
      </c>
      <c r="G110" s="16">
        <f t="shared" si="9"/>
        <v>-6.9222213437222244</v>
      </c>
    </row>
    <row r="111" spans="1:7" x14ac:dyDescent="0.25">
      <c r="A111" s="18">
        <v>4.95</v>
      </c>
      <c r="B111" s="18">
        <v>657</v>
      </c>
      <c r="C111" s="16">
        <f t="shared" si="5"/>
        <v>-16.696047786937619</v>
      </c>
      <c r="D111" s="16">
        <f t="shared" si="6"/>
        <v>10.354563454658825</v>
      </c>
      <c r="E111" s="18">
        <f t="shared" si="7"/>
        <v>834.06579255755946</v>
      </c>
      <c r="F111" s="18">
        <f t="shared" si="8"/>
        <v>3.9169783898511265E-2</v>
      </c>
      <c r="G111" s="16">
        <f t="shared" si="9"/>
        <v>-6.530042817415822</v>
      </c>
    </row>
    <row r="112" spans="1:7" x14ac:dyDescent="0.25">
      <c r="A112" s="18">
        <v>5</v>
      </c>
      <c r="B112" s="18">
        <v>644</v>
      </c>
      <c r="C112" s="16">
        <f t="shared" si="5"/>
        <v>-19.111110175529415</v>
      </c>
      <c r="D112" s="16">
        <f t="shared" si="6"/>
        <v>10.444449122352943</v>
      </c>
      <c r="E112" s="18">
        <f t="shared" si="7"/>
        <v>834.91494197733277</v>
      </c>
      <c r="F112" s="18">
        <f t="shared" si="8"/>
        <v>3.9000870728552656E-2</v>
      </c>
      <c r="G112" s="16">
        <f t="shared" si="9"/>
        <v>-7.038506362155255</v>
      </c>
    </row>
    <row r="113" spans="1:7" x14ac:dyDescent="0.25">
      <c r="A113" s="18">
        <v>5.05</v>
      </c>
      <c r="B113" s="18">
        <v>657</v>
      </c>
      <c r="C113" s="16">
        <f t="shared" si="5"/>
        <v>-16.329892936158416</v>
      </c>
      <c r="D113" s="16">
        <f t="shared" si="6"/>
        <v>10.534040672400002</v>
      </c>
      <c r="E113" s="18">
        <f t="shared" si="7"/>
        <v>835.7640913971062</v>
      </c>
      <c r="F113" s="18">
        <f t="shared" si="8"/>
        <v>3.8834666243138791E-2</v>
      </c>
      <c r="G113" s="16">
        <f t="shared" si="9"/>
        <v>-6.5331578719602739</v>
      </c>
    </row>
    <row r="114" spans="1:7" x14ac:dyDescent="0.25">
      <c r="A114" s="18">
        <v>5.0999999999999996</v>
      </c>
      <c r="B114" s="18">
        <v>657</v>
      </c>
      <c r="C114" s="16">
        <f t="shared" si="5"/>
        <v>-16.152286646117641</v>
      </c>
      <c r="D114" s="16">
        <f t="shared" si="6"/>
        <v>10.6233381048</v>
      </c>
      <c r="E114" s="18">
        <f t="shared" si="7"/>
        <v>836.61324081687951</v>
      </c>
      <c r="F114" s="18">
        <f t="shared" si="8"/>
        <v>3.8671103989667138E-2</v>
      </c>
      <c r="G114" s="16">
        <f t="shared" si="9"/>
        <v>-6.5350261009825577</v>
      </c>
    </row>
    <row r="115" spans="1:7" x14ac:dyDescent="0.25">
      <c r="A115" s="18">
        <v>5.15</v>
      </c>
      <c r="B115" s="18">
        <v>646</v>
      </c>
      <c r="C115" s="16">
        <f t="shared" si="5"/>
        <v>-18.114108462222738</v>
      </c>
      <c r="D115" s="16">
        <f t="shared" si="6"/>
        <v>10.712341419552944</v>
      </c>
      <c r="E115" s="18">
        <f t="shared" si="7"/>
        <v>837.46239023665271</v>
      </c>
      <c r="F115" s="18">
        <f t="shared" si="8"/>
        <v>3.851011978875004E-2</v>
      </c>
      <c r="G115" s="16">
        <f t="shared" si="9"/>
        <v>-6.9607060317689315</v>
      </c>
    </row>
    <row r="116" spans="1:7" x14ac:dyDescent="0.25">
      <c r="A116" s="18">
        <v>5.2</v>
      </c>
      <c r="B116" s="18">
        <v>659</v>
      </c>
      <c r="C116" s="16">
        <f t="shared" si="5"/>
        <v>-15.422874881411767</v>
      </c>
      <c r="D116" s="16">
        <f t="shared" si="6"/>
        <v>10.801050616658824</v>
      </c>
      <c r="E116" s="18">
        <f t="shared" si="7"/>
        <v>838.31153965642613</v>
      </c>
      <c r="F116" s="18">
        <f t="shared" si="8"/>
        <v>3.8351651635456778E-2</v>
      </c>
      <c r="G116" s="16">
        <f t="shared" si="9"/>
        <v>-6.4626555725736141</v>
      </c>
    </row>
    <row r="117" spans="1:7" x14ac:dyDescent="0.25">
      <c r="A117" s="18">
        <v>5.25</v>
      </c>
      <c r="B117" s="18">
        <v>668</v>
      </c>
      <c r="C117" s="16">
        <f t="shared" si="5"/>
        <v>-13.544863676929968</v>
      </c>
      <c r="D117" s="16">
        <f t="shared" si="6"/>
        <v>10.889465696117648</v>
      </c>
      <c r="E117" s="18">
        <f t="shared" si="7"/>
        <v>839.16068907619945</v>
      </c>
      <c r="F117" s="18">
        <f t="shared" si="8"/>
        <v>3.8195639605747324E-2</v>
      </c>
      <c r="G117" s="16">
        <f t="shared" si="9"/>
        <v>-6.1216618873978277</v>
      </c>
    </row>
    <row r="118" spans="1:7" x14ac:dyDescent="0.25">
      <c r="A118" s="18">
        <v>5.3</v>
      </c>
      <c r="B118" s="18">
        <v>668</v>
      </c>
      <c r="C118" s="16">
        <f t="shared" si="5"/>
        <v>-13.400455347560479</v>
      </c>
      <c r="D118" s="16">
        <f t="shared" si="6"/>
        <v>10.977586657929415</v>
      </c>
      <c r="E118" s="18">
        <f t="shared" si="7"/>
        <v>840.00983849597287</v>
      </c>
      <c r="F118" s="18">
        <f t="shared" si="8"/>
        <v>3.8042025767778334E-2</v>
      </c>
      <c r="G118" s="16">
        <f t="shared" si="9"/>
        <v>-6.1259930738662174</v>
      </c>
    </row>
    <row r="119" spans="1:7" x14ac:dyDescent="0.25">
      <c r="A119" s="18">
        <v>5.35</v>
      </c>
      <c r="B119" s="18">
        <v>675</v>
      </c>
      <c r="C119" s="16">
        <f t="shared" si="5"/>
        <v>-11.950389999608582</v>
      </c>
      <c r="D119" s="16">
        <f t="shared" si="6"/>
        <v>11.065413502094119</v>
      </c>
      <c r="E119" s="18">
        <f t="shared" si="7"/>
        <v>840.85898791574618</v>
      </c>
      <c r="F119" s="18">
        <f t="shared" si="8"/>
        <v>3.7890754097784522E-2</v>
      </c>
      <c r="G119" s="16">
        <f t="shared" si="9"/>
        <v>-5.8652452640248018</v>
      </c>
    </row>
    <row r="120" spans="1:7" x14ac:dyDescent="0.25">
      <c r="A120" s="18">
        <v>5.4</v>
      </c>
      <c r="B120" s="18">
        <v>675</v>
      </c>
      <c r="C120" s="16">
        <f t="shared" si="5"/>
        <v>-11.823528476183006</v>
      </c>
      <c r="D120" s="16">
        <f t="shared" si="6"/>
        <v>11.152946228611768</v>
      </c>
      <c r="E120" s="18">
        <f t="shared" si="7"/>
        <v>841.70813733551938</v>
      </c>
      <c r="F120" s="18">
        <f t="shared" si="8"/>
        <v>3.7741770400259063E-2</v>
      </c>
      <c r="G120" s="16">
        <f t="shared" si="9"/>
        <v>-5.870928307325328</v>
      </c>
    </row>
    <row r="121" spans="1:7" x14ac:dyDescent="0.25">
      <c r="A121" s="18">
        <v>5.45</v>
      </c>
      <c r="B121" s="18">
        <v>673</v>
      </c>
      <c r="C121" s="16">
        <f t="shared" si="5"/>
        <v>-12.066021130737177</v>
      </c>
      <c r="D121" s="16">
        <f t="shared" si="6"/>
        <v>11.240184837482355</v>
      </c>
      <c r="E121" s="18">
        <f t="shared" si="7"/>
        <v>842.55728675529269</v>
      </c>
      <c r="F121" s="18">
        <f t="shared" si="8"/>
        <v>3.7595022232176027E-2</v>
      </c>
      <c r="G121" s="16">
        <f t="shared" si="9"/>
        <v>-5.9519349663337566</v>
      </c>
    </row>
    <row r="122" spans="1:7" x14ac:dyDescent="0.25">
      <c r="A122" s="18">
        <v>5.5</v>
      </c>
      <c r="B122" s="18">
        <v>673</v>
      </c>
      <c r="C122" s="16">
        <f t="shared" si="5"/>
        <v>-11.940521940235302</v>
      </c>
      <c r="D122" s="16">
        <f t="shared" si="6"/>
        <v>11.327129328705883</v>
      </c>
      <c r="E122" s="18">
        <f t="shared" si="7"/>
        <v>843.40643617506612</v>
      </c>
      <c r="F122" s="18">
        <f t="shared" si="8"/>
        <v>3.7450458831015089E-2</v>
      </c>
      <c r="G122" s="16">
        <f t="shared" si="9"/>
        <v>-5.9575930319160326</v>
      </c>
    </row>
    <row r="123" spans="1:7" x14ac:dyDescent="0.25">
      <c r="A123" s="18">
        <v>5.55</v>
      </c>
      <c r="B123" s="18">
        <v>655</v>
      </c>
      <c r="C123" s="16">
        <f t="shared" si="5"/>
        <v>-15.060580233823002</v>
      </c>
      <c r="D123" s="16">
        <f t="shared" si="6"/>
        <v>11.413779702282355</v>
      </c>
      <c r="E123" s="18">
        <f t="shared" si="7"/>
        <v>844.25558559483943</v>
      </c>
      <c r="F123" s="18">
        <f t="shared" si="8"/>
        <v>3.7308031046365181E-2</v>
      </c>
      <c r="G123" s="16">
        <f t="shared" si="9"/>
        <v>-6.6349276155811703</v>
      </c>
    </row>
    <row r="124" spans="1:7" x14ac:dyDescent="0.25">
      <c r="A124" s="18">
        <v>5.6</v>
      </c>
      <c r="B124" s="18">
        <v>663</v>
      </c>
      <c r="C124" s="16">
        <f t="shared" si="5"/>
        <v>-13.482118578890754</v>
      </c>
      <c r="D124" s="16">
        <f t="shared" si="6"/>
        <v>11.500135958211764</v>
      </c>
      <c r="E124" s="18">
        <f t="shared" si="7"/>
        <v>845.10473501461286</v>
      </c>
      <c r="F124" s="18">
        <f t="shared" si="8"/>
        <v>3.7167691274898856E-2</v>
      </c>
      <c r="G124" s="16">
        <f t="shared" si="9"/>
        <v>-6.3409790678062157</v>
      </c>
    </row>
    <row r="125" spans="1:7" x14ac:dyDescent="0.25">
      <c r="A125" s="18">
        <v>5.65</v>
      </c>
      <c r="B125" s="18">
        <v>638</v>
      </c>
      <c r="C125" s="16">
        <f t="shared" si="5"/>
        <v>-17.77235431920457</v>
      </c>
      <c r="D125" s="16">
        <f t="shared" si="6"/>
        <v>11.586198096494121</v>
      </c>
      <c r="E125" s="18">
        <f t="shared" si="7"/>
        <v>845.95388443438605</v>
      </c>
      <c r="F125" s="18">
        <f t="shared" si="8"/>
        <v>3.7029393398522709E-2</v>
      </c>
      <c r="G125" s="16">
        <f t="shared" si="9"/>
        <v>-7.2713763081635117</v>
      </c>
    </row>
    <row r="126" spans="1:7" x14ac:dyDescent="0.25">
      <c r="A126" s="18">
        <v>5.7</v>
      </c>
      <c r="B126" s="18">
        <v>638</v>
      </c>
      <c r="C126" s="16">
        <f t="shared" si="5"/>
        <v>-17.601409453135194</v>
      </c>
      <c r="D126" s="16">
        <f t="shared" si="6"/>
        <v>11.671966117129413</v>
      </c>
      <c r="E126" s="18">
        <f t="shared" si="7"/>
        <v>846.80303385415937</v>
      </c>
      <c r="F126" s="18">
        <f t="shared" si="8"/>
        <v>3.6893092725522332E-2</v>
      </c>
      <c r="G126" s="16">
        <f t="shared" si="9"/>
        <v>-7.272774761103471</v>
      </c>
    </row>
    <row r="127" spans="1:7" x14ac:dyDescent="0.25">
      <c r="A127" s="18">
        <v>5.75</v>
      </c>
      <c r="B127" s="18">
        <v>637</v>
      </c>
      <c r="C127" s="16">
        <f t="shared" si="5"/>
        <v>-17.607401735631711</v>
      </c>
      <c r="D127" s="16">
        <f t="shared" si="6"/>
        <v>11.757440020117649</v>
      </c>
      <c r="E127" s="18">
        <f t="shared" si="7"/>
        <v>847.65218327393279</v>
      </c>
      <c r="F127" s="18">
        <f t="shared" si="8"/>
        <v>3.675874593453192E-2</v>
      </c>
      <c r="G127" s="16">
        <f t="shared" si="9"/>
        <v>-7.311121334980947</v>
      </c>
    </row>
    <row r="128" spans="1:7" x14ac:dyDescent="0.25">
      <c r="A128" s="18">
        <v>5.8</v>
      </c>
      <c r="B128" s="18">
        <v>637</v>
      </c>
      <c r="C128" s="16">
        <f t="shared" si="5"/>
        <v>-17.440927619748471</v>
      </c>
      <c r="D128" s="16">
        <f t="shared" si="6"/>
        <v>11.842619805458826</v>
      </c>
      <c r="E128" s="18">
        <f t="shared" si="7"/>
        <v>848.5013326937061</v>
      </c>
      <c r="F128" s="18">
        <f t="shared" si="8"/>
        <v>3.6626311021169852E-2</v>
      </c>
      <c r="G128" s="16">
        <f t="shared" si="9"/>
        <v>-7.3127621163313972</v>
      </c>
    </row>
    <row r="129" spans="1:7" x14ac:dyDescent="0.25">
      <c r="A129" s="18">
        <v>5.85</v>
      </c>
      <c r="B129" s="18">
        <v>640</v>
      </c>
      <c r="C129" s="16">
        <f t="shared" si="5"/>
        <v>-16.764528978948221</v>
      </c>
      <c r="D129" s="16">
        <f t="shared" si="6"/>
        <v>11.927505473152943</v>
      </c>
      <c r="E129" s="18">
        <f t="shared" si="7"/>
        <v>849.35048211347942</v>
      </c>
      <c r="F129" s="18">
        <f t="shared" si="8"/>
        <v>3.6495747247191665E-2</v>
      </c>
      <c r="G129" s="16">
        <f t="shared" si="9"/>
        <v>-7.205099056253581</v>
      </c>
    </row>
    <row r="130" spans="1:7" x14ac:dyDescent="0.25">
      <c r="A130" s="18">
        <v>5.9</v>
      </c>
      <c r="B130" s="18">
        <v>640</v>
      </c>
      <c r="C130" s="16">
        <f t="shared" si="5"/>
        <v>-16.608119148610168</v>
      </c>
      <c r="D130" s="16">
        <f t="shared" si="6"/>
        <v>12.012097023200003</v>
      </c>
      <c r="E130" s="18">
        <f t="shared" si="7"/>
        <v>850.19963153325261</v>
      </c>
      <c r="F130" s="18">
        <f t="shared" si="8"/>
        <v>3.636701509202124E-2</v>
      </c>
      <c r="G130" s="16">
        <f t="shared" si="9"/>
        <v>-7.2074890585775639</v>
      </c>
    </row>
    <row r="131" spans="1:7" x14ac:dyDescent="0.25">
      <c r="A131" s="18">
        <v>5.95</v>
      </c>
      <c r="B131" s="18">
        <v>638</v>
      </c>
      <c r="C131" s="16">
        <f t="shared" si="5"/>
        <v>-16.790521940235287</v>
      </c>
      <c r="D131" s="16">
        <f t="shared" si="6"/>
        <v>12.0963944556</v>
      </c>
      <c r="E131" s="18">
        <f t="shared" si="7"/>
        <v>851.04878095302604</v>
      </c>
      <c r="F131" s="18">
        <f t="shared" si="8"/>
        <v>3.6240076206530074E-2</v>
      </c>
      <c r="G131" s="16">
        <f t="shared" si="9"/>
        <v>-7.2825298005508037</v>
      </c>
    </row>
    <row r="132" spans="1:7" x14ac:dyDescent="0.25">
      <c r="A132" s="18">
        <v>6</v>
      </c>
      <c r="B132" s="18">
        <v>626</v>
      </c>
      <c r="C132" s="16">
        <f t="shared" si="5"/>
        <v>-18.636600371607852</v>
      </c>
      <c r="D132" s="16">
        <f t="shared" si="6"/>
        <v>12.180397770352942</v>
      </c>
      <c r="E132" s="18">
        <f t="shared" si="7"/>
        <v>851.89793037279935</v>
      </c>
      <c r="F132" s="18">
        <f t="shared" si="8"/>
        <v>3.611489336894233E-2</v>
      </c>
      <c r="G132" s="16">
        <f t="shared" si="9"/>
        <v>-7.7183859010108096</v>
      </c>
    </row>
    <row r="133" spans="1:7" x14ac:dyDescent="0.25">
      <c r="A133" s="18">
        <v>6.05</v>
      </c>
      <c r="B133" s="18">
        <v>639</v>
      </c>
      <c r="C133" s="16">
        <f t="shared" si="5"/>
        <v>-16.319982319428295</v>
      </c>
      <c r="D133" s="16">
        <f t="shared" si="6"/>
        <v>12.264106967458824</v>
      </c>
      <c r="E133" s="18">
        <f t="shared" si="7"/>
        <v>852.74707979257278</v>
      </c>
      <c r="F133" s="18">
        <f t="shared" si="8"/>
        <v>3.5991430442751209E-2</v>
      </c>
      <c r="G133" s="16">
        <f t="shared" si="9"/>
        <v>-7.2516604018338215</v>
      </c>
    </row>
    <row r="134" spans="1:7" x14ac:dyDescent="0.25">
      <c r="A134" s="18">
        <v>6.1</v>
      </c>
      <c r="B134" s="18">
        <v>639</v>
      </c>
      <c r="C134" s="16">
        <f t="shared" si="5"/>
        <v>-16.172537369357759</v>
      </c>
      <c r="D134" s="16">
        <f t="shared" si="6"/>
        <v>12.347522046917646</v>
      </c>
      <c r="E134" s="18">
        <f t="shared" si="7"/>
        <v>853.59622921234609</v>
      </c>
      <c r="F134" s="18">
        <f t="shared" si="8"/>
        <v>3.5869652336539201E-2</v>
      </c>
      <c r="G134" s="16">
        <f t="shared" si="9"/>
        <v>-7.2545908115384421</v>
      </c>
    </row>
    <row r="135" spans="1:7" x14ac:dyDescent="0.25">
      <c r="A135" s="18">
        <v>6.15</v>
      </c>
      <c r="B135" s="18">
        <v>616</v>
      </c>
      <c r="C135" s="16">
        <f t="shared" si="5"/>
        <v>-19.76737512053181</v>
      </c>
      <c r="D135" s="16">
        <f t="shared" si="6"/>
        <v>12.430643008729414</v>
      </c>
      <c r="E135" s="18">
        <f t="shared" si="7"/>
        <v>854.44537863211929</v>
      </c>
      <c r="F135" s="18">
        <f t="shared" si="8"/>
        <v>3.5749524965601159E-2</v>
      </c>
      <c r="G135" s="16">
        <f t="shared" si="9"/>
        <v>-8.0799194337621234</v>
      </c>
    </row>
    <row r="136" spans="1:7" x14ac:dyDescent="0.25">
      <c r="A136" s="18">
        <v>6.2</v>
      </c>
      <c r="B136" s="18">
        <v>622</v>
      </c>
      <c r="C136" s="16">
        <f t="shared" si="5"/>
        <v>-18.626859701146113</v>
      </c>
      <c r="D136" s="16">
        <f t="shared" si="6"/>
        <v>12.513469852894117</v>
      </c>
      <c r="E136" s="18">
        <f t="shared" si="7"/>
        <v>855.2945280518926</v>
      </c>
      <c r="F136" s="18">
        <f t="shared" si="8"/>
        <v>3.5631015215275633E-2</v>
      </c>
      <c r="G136" s="16">
        <f t="shared" si="9"/>
        <v>-7.86665324393317</v>
      </c>
    </row>
    <row r="137" spans="1:7" x14ac:dyDescent="0.25">
      <c r="A137" s="18">
        <v>6.25</v>
      </c>
      <c r="B137" s="18">
        <v>606</v>
      </c>
      <c r="C137" s="16">
        <f t="shared" si="5"/>
        <v>-21.024639587294114</v>
      </c>
      <c r="D137" s="16">
        <f t="shared" si="6"/>
        <v>12.596002579411765</v>
      </c>
      <c r="E137" s="18">
        <f t="shared" si="7"/>
        <v>856.14367747166602</v>
      </c>
      <c r="F137" s="18">
        <f t="shared" si="8"/>
        <v>3.5514090905895079E-2</v>
      </c>
      <c r="G137" s="16">
        <f t="shared" si="9"/>
        <v>-8.4362897206075278</v>
      </c>
    </row>
    <row r="138" spans="1:7" x14ac:dyDescent="0.25">
      <c r="A138" s="18">
        <v>6.3</v>
      </c>
      <c r="B138" s="18">
        <v>611</v>
      </c>
      <c r="C138" s="16">
        <f t="shared" si="5"/>
        <v>-20.051072827256778</v>
      </c>
      <c r="D138" s="16">
        <f t="shared" si="6"/>
        <v>12.678241188282353</v>
      </c>
      <c r="E138" s="18">
        <f t="shared" si="7"/>
        <v>856.99282689143934</v>
      </c>
      <c r="F138" s="18">
        <f t="shared" si="8"/>
        <v>3.5398720759271494E-2</v>
      </c>
      <c r="G138" s="16">
        <f t="shared" si="9"/>
        <v>-8.2590378683711734</v>
      </c>
    </row>
    <row r="139" spans="1:7" x14ac:dyDescent="0.25">
      <c r="A139" s="18">
        <v>6.35</v>
      </c>
      <c r="B139" s="18">
        <v>611</v>
      </c>
      <c r="C139" s="16">
        <f t="shared" si="5"/>
        <v>-19.880285719762856</v>
      </c>
      <c r="D139" s="16">
        <f t="shared" si="6"/>
        <v>12.760185679505881</v>
      </c>
      <c r="E139" s="18">
        <f t="shared" si="7"/>
        <v>857.84197631121276</v>
      </c>
      <c r="F139" s="18">
        <f t="shared" si="8"/>
        <v>3.5284874366638456E-2</v>
      </c>
      <c r="G139" s="16">
        <f t="shared" si="9"/>
        <v>-8.2595465739575449</v>
      </c>
    </row>
    <row r="140" spans="1:7" x14ac:dyDescent="0.25">
      <c r="A140" s="18">
        <v>6.4</v>
      </c>
      <c r="B140" s="18">
        <v>600</v>
      </c>
      <c r="C140" s="16">
        <f t="shared" si="5"/>
        <v>-21.430963116705879</v>
      </c>
      <c r="D140" s="16">
        <f t="shared" si="6"/>
        <v>12.841836053082355</v>
      </c>
      <c r="E140" s="18">
        <f t="shared" si="7"/>
        <v>858.69112573098596</v>
      </c>
      <c r="F140" s="18">
        <f t="shared" si="8"/>
        <v>3.5172522157975381E-2</v>
      </c>
      <c r="G140" s="16">
        <f t="shared" si="9"/>
        <v>-8.6471395887185718</v>
      </c>
    </row>
    <row r="141" spans="1:7" x14ac:dyDescent="0.25">
      <c r="A141" s="18">
        <v>6.45</v>
      </c>
      <c r="B141" s="18">
        <v>600</v>
      </c>
      <c r="C141" s="16">
        <f t="shared" si="5"/>
        <v>-21.252218246664849</v>
      </c>
      <c r="D141" s="16">
        <f t="shared" si="6"/>
        <v>12.923192309011764</v>
      </c>
      <c r="E141" s="18">
        <f t="shared" si="7"/>
        <v>859.54027515075927</v>
      </c>
      <c r="F141" s="18">
        <f t="shared" si="8"/>
        <v>3.5061635372644361E-2</v>
      </c>
      <c r="G141" s="16">
        <f t="shared" si="9"/>
        <v>-8.6467982352625814</v>
      </c>
    </row>
    <row r="142" spans="1:7" x14ac:dyDescent="0.25">
      <c r="A142" s="18">
        <v>6.5</v>
      </c>
      <c r="B142" s="18">
        <v>608</v>
      </c>
      <c r="C142" s="16">
        <f t="shared" ref="C142:C205" si="10">( B142+(500*$F$2*A142*($A$823-A142))-($B$12+$C$4) )/A142</f>
        <v>-19.845499315800907</v>
      </c>
      <c r="D142" s="16">
        <f t="shared" ref="D142:D205" si="11">500 * $F$2 * A142 * ($A$823 - A142)</f>
        <v>13.004254447294118</v>
      </c>
      <c r="E142" s="18">
        <f t="shared" ref="E142:E205" si="12">((($B$12+$C$4)*($A$823 - A142)) + (($B$823 + $C$5) * A142))/$A$823</f>
        <v>860.3894245705327</v>
      </c>
      <c r="F142" s="18">
        <f t="shared" ref="F142:F205" si="13">SQRT( (0.002 *$A$823) / ((300/$C$6) * A142 * ($A$823 - A142)) )</f>
        <v>3.4952186031273473E-2</v>
      </c>
      <c r="G142" s="16">
        <f t="shared" ref="G142:G205" si="14">(B142 + D142 - E142) * F142</f>
        <v>-8.367034999275484</v>
      </c>
    </row>
    <row r="143" spans="1:7" x14ac:dyDescent="0.25">
      <c r="A143" s="18">
        <v>6.55</v>
      </c>
      <c r="B143" s="18">
        <v>595</v>
      </c>
      <c r="C143" s="16">
        <f t="shared" si="10"/>
        <v>-21.666408783522225</v>
      </c>
      <c r="D143" s="16">
        <f t="shared" si="11"/>
        <v>13.085022467929413</v>
      </c>
      <c r="E143" s="18">
        <f t="shared" si="12"/>
        <v>861.23857399030601</v>
      </c>
      <c r="F143" s="18">
        <f t="shared" si="13"/>
        <v>3.484414690882473E-2</v>
      </c>
      <c r="G143" s="16">
        <f t="shared" si="14"/>
        <v>-8.8209195397364191</v>
      </c>
    </row>
    <row r="144" spans="1:7" x14ac:dyDescent="0.25">
      <c r="A144" s="18">
        <v>6.6</v>
      </c>
      <c r="B144" s="18">
        <v>601</v>
      </c>
      <c r="C144" s="16">
        <f t="shared" si="10"/>
        <v>-20.58098539834582</v>
      </c>
      <c r="D144" s="16">
        <f t="shared" si="11"/>
        <v>13.165496370917646</v>
      </c>
      <c r="E144" s="18">
        <f t="shared" si="12"/>
        <v>862.08772341007943</v>
      </c>
      <c r="F144" s="18">
        <f t="shared" si="13"/>
        <v>3.4737491508788167E-2</v>
      </c>
      <c r="G144" s="16">
        <f t="shared" si="14"/>
        <v>-8.6121962566127372</v>
      </c>
    </row>
    <row r="145" spans="1:7" x14ac:dyDescent="0.25">
      <c r="A145" s="18">
        <v>6.65</v>
      </c>
      <c r="B145" s="18">
        <v>588</v>
      </c>
      <c r="C145" s="16">
        <f t="shared" si="10"/>
        <v>-22.369071254697921</v>
      </c>
      <c r="D145" s="16">
        <f t="shared" si="11"/>
        <v>13.245676156258826</v>
      </c>
      <c r="E145" s="18">
        <f t="shared" si="12"/>
        <v>862.93687282985252</v>
      </c>
      <c r="F145" s="18">
        <f t="shared" si="13"/>
        <v>3.4632194038446668E-2</v>
      </c>
      <c r="G145" s="16">
        <f t="shared" si="14"/>
        <v>-9.0629403013532066</v>
      </c>
    </row>
    <row r="146" spans="1:7" x14ac:dyDescent="0.25">
      <c r="A146" s="18">
        <v>6.7</v>
      </c>
      <c r="B146" s="18">
        <v>579</v>
      </c>
      <c r="C146" s="16">
        <f t="shared" si="10"/>
        <v>-23.533498235230901</v>
      </c>
      <c r="D146" s="16">
        <f t="shared" si="11"/>
        <v>13.32556182395294</v>
      </c>
      <c r="E146" s="18">
        <f t="shared" si="12"/>
        <v>863.78602224962594</v>
      </c>
      <c r="F146" s="18">
        <f t="shared" si="13"/>
        <v>3.4528229385159766E-2</v>
      </c>
      <c r="G146" s="16">
        <f t="shared" si="14"/>
        <v>-9.3730490465787213</v>
      </c>
    </row>
    <row r="147" spans="1:7" x14ac:dyDescent="0.25">
      <c r="A147" s="18">
        <v>6.75</v>
      </c>
      <c r="B147" s="18">
        <v>579</v>
      </c>
      <c r="C147" s="16">
        <f t="shared" si="10"/>
        <v>-23.347384685333342</v>
      </c>
      <c r="D147" s="16">
        <f t="shared" si="11"/>
        <v>13.405153374000001</v>
      </c>
      <c r="E147" s="18">
        <f t="shared" si="12"/>
        <v>864.63517166939926</v>
      </c>
      <c r="F147" s="18">
        <f t="shared" si="13"/>
        <v>3.4425573093616879E-2</v>
      </c>
      <c r="G147" s="16">
        <f t="shared" si="14"/>
        <v>-9.3716743931049287</v>
      </c>
    </row>
    <row r="148" spans="1:7" x14ac:dyDescent="0.25">
      <c r="A148" s="18">
        <v>6.8</v>
      </c>
      <c r="B148" s="18">
        <v>570</v>
      </c>
      <c r="C148" s="16">
        <f t="shared" si="10"/>
        <v>-24.487580763764708</v>
      </c>
      <c r="D148" s="16">
        <f t="shared" si="11"/>
        <v>13.484450806400002</v>
      </c>
      <c r="E148" s="18">
        <f t="shared" si="12"/>
        <v>865.48432108917268</v>
      </c>
      <c r="F148" s="18">
        <f t="shared" si="13"/>
        <v>3.4324201344013767E-2</v>
      </c>
      <c r="G148" s="16">
        <f t="shared" si="14"/>
        <v>-9.6794203265716536</v>
      </c>
    </row>
    <row r="149" spans="1:7" x14ac:dyDescent="0.25">
      <c r="A149" s="18">
        <v>6.85</v>
      </c>
      <c r="B149" s="18">
        <v>570</v>
      </c>
      <c r="C149" s="16">
        <f t="shared" si="10"/>
        <v>-24.297305967714895</v>
      </c>
      <c r="D149" s="16">
        <f t="shared" si="11"/>
        <v>13.56345412115294</v>
      </c>
      <c r="E149" s="18">
        <f t="shared" si="12"/>
        <v>866.33347050894599</v>
      </c>
      <c r="F149" s="18">
        <f t="shared" si="13"/>
        <v>3.4224090931108161E-2</v>
      </c>
      <c r="G149" s="16">
        <f t="shared" si="14"/>
        <v>-9.677546753446773</v>
      </c>
    </row>
    <row r="150" spans="1:7" x14ac:dyDescent="0.25">
      <c r="A150" s="18">
        <v>6.9</v>
      </c>
      <c r="B150" s="18">
        <v>568</v>
      </c>
      <c r="C150" s="16">
        <f t="shared" si="10"/>
        <v>-24.399686475614669</v>
      </c>
      <c r="D150" s="16">
        <f t="shared" si="11"/>
        <v>13.642163318258826</v>
      </c>
      <c r="E150" s="18">
        <f t="shared" si="12"/>
        <v>867.18261992871919</v>
      </c>
      <c r="F150" s="18">
        <f t="shared" si="13"/>
        <v>3.4125219244113013E-2</v>
      </c>
      <c r="G150" s="16">
        <f t="shared" si="14"/>
        <v>-9.7441306848961009</v>
      </c>
    </row>
    <row r="151" spans="1:7" x14ac:dyDescent="0.25">
      <c r="A151" s="18">
        <v>6.95</v>
      </c>
      <c r="B151" s="18">
        <v>568</v>
      </c>
      <c r="C151" s="16">
        <f t="shared" si="10"/>
        <v>-24.212866417594583</v>
      </c>
      <c r="D151" s="16">
        <f t="shared" si="11"/>
        <v>13.720578397717647</v>
      </c>
      <c r="E151" s="18">
        <f t="shared" si="12"/>
        <v>868.03176934849262</v>
      </c>
      <c r="F151" s="18">
        <f t="shared" si="13"/>
        <v>3.4027564247388231E-2</v>
      </c>
      <c r="G151" s="16">
        <f t="shared" si="14"/>
        <v>-9.7424724448237345</v>
      </c>
    </row>
    <row r="152" spans="1:7" x14ac:dyDescent="0.25">
      <c r="A152" s="18">
        <v>7</v>
      </c>
      <c r="B152" s="18">
        <v>569</v>
      </c>
      <c r="C152" s="16">
        <f t="shared" si="10"/>
        <v>-23.885900091495792</v>
      </c>
      <c r="D152" s="16">
        <f t="shared" si="11"/>
        <v>13.798699359529412</v>
      </c>
      <c r="E152" s="18">
        <f t="shared" si="12"/>
        <v>868.88091876826593</v>
      </c>
      <c r="F152" s="18">
        <f t="shared" si="13"/>
        <v>3.3931104461893534E-2</v>
      </c>
      <c r="G152" s="16">
        <f t="shared" si="14"/>
        <v>-9.7070856714481835</v>
      </c>
    </row>
    <row r="153" spans="1:7" x14ac:dyDescent="0.25">
      <c r="A153" s="18">
        <v>7.05</v>
      </c>
      <c r="B153" s="18">
        <v>571</v>
      </c>
      <c r="C153" s="16">
        <f t="shared" si="10"/>
        <v>-23.421769332809351</v>
      </c>
      <c r="D153" s="16">
        <f t="shared" si="11"/>
        <v>13.876526203694119</v>
      </c>
      <c r="E153" s="18">
        <f t="shared" si="12"/>
        <v>869.73006818803935</v>
      </c>
      <c r="F153" s="18">
        <f t="shared" si="13"/>
        <v>3.3835818947367362E-2</v>
      </c>
      <c r="G153" s="16">
        <f t="shared" si="14"/>
        <v>-9.6382528730986134</v>
      </c>
    </row>
    <row r="154" spans="1:7" x14ac:dyDescent="0.25">
      <c r="A154" s="18">
        <v>7.1</v>
      </c>
      <c r="B154" s="18">
        <v>578</v>
      </c>
      <c r="C154" s="16">
        <f t="shared" si="10"/>
        <v>-22.259991699970175</v>
      </c>
      <c r="D154" s="16">
        <f t="shared" si="11"/>
        <v>13.954058930211763</v>
      </c>
      <c r="E154" s="18">
        <f t="shared" si="12"/>
        <v>870.57921760781267</v>
      </c>
      <c r="F154" s="18">
        <f t="shared" si="13"/>
        <v>3.3741687285198496E-2</v>
      </c>
      <c r="G154" s="16">
        <f t="shared" si="14"/>
        <v>-9.4012829738884189</v>
      </c>
    </row>
    <row r="155" spans="1:7" x14ac:dyDescent="0.25">
      <c r="A155" s="18">
        <v>7.15</v>
      </c>
      <c r="B155" s="18">
        <v>578</v>
      </c>
      <c r="C155" s="16">
        <f t="shared" si="10"/>
        <v>-22.093524819708755</v>
      </c>
      <c r="D155" s="16">
        <f t="shared" si="11"/>
        <v>14.031297539082354</v>
      </c>
      <c r="E155" s="18">
        <f t="shared" si="12"/>
        <v>871.42836702758586</v>
      </c>
      <c r="F155" s="18">
        <f t="shared" si="13"/>
        <v>3.364868956195876E-2</v>
      </c>
      <c r="G155" s="16">
        <f t="shared" si="14"/>
        <v>-9.4013452557396722</v>
      </c>
    </row>
    <row r="156" spans="1:7" x14ac:dyDescent="0.25">
      <c r="A156" s="18">
        <v>7.2</v>
      </c>
      <c r="B156" s="18">
        <v>580</v>
      </c>
      <c r="C156" s="16">
        <f t="shared" si="10"/>
        <v>-21.651633051346408</v>
      </c>
      <c r="D156" s="16">
        <f t="shared" si="11"/>
        <v>14.108242030305883</v>
      </c>
      <c r="E156" s="18">
        <f t="shared" si="12"/>
        <v>872.27751644735918</v>
      </c>
      <c r="F156" s="18">
        <f t="shared" si="13"/>
        <v>3.3556806353566976E-2</v>
      </c>
      <c r="G156" s="16">
        <f t="shared" si="14"/>
        <v>-9.3344724751252901</v>
      </c>
    </row>
    <row r="157" spans="1:7" x14ac:dyDescent="0.25">
      <c r="A157" s="18">
        <v>7.25</v>
      </c>
      <c r="B157" s="18">
        <v>582</v>
      </c>
      <c r="C157" s="16">
        <f t="shared" si="10"/>
        <v>-21.215876909809328</v>
      </c>
      <c r="D157" s="16">
        <f t="shared" si="11"/>
        <v>14.184892403882353</v>
      </c>
      <c r="E157" s="18">
        <f t="shared" si="12"/>
        <v>873.1266658671326</v>
      </c>
      <c r="F157" s="18">
        <f t="shared" si="13"/>
        <v>3.3466018710055633E-2</v>
      </c>
      <c r="G157" s="16">
        <f t="shared" si="14"/>
        <v>-9.2681385723171203</v>
      </c>
    </row>
    <row r="158" spans="1:7" x14ac:dyDescent="0.25">
      <c r="A158" s="18">
        <v>7.3</v>
      </c>
      <c r="B158" s="18">
        <v>578</v>
      </c>
      <c r="C158" s="16">
        <f t="shared" si="10"/>
        <v>-21.608048128792916</v>
      </c>
      <c r="D158" s="16">
        <f t="shared" si="11"/>
        <v>14.261248659811766</v>
      </c>
      <c r="E158" s="18">
        <f t="shared" si="12"/>
        <v>873.97581528690591</v>
      </c>
      <c r="F158" s="18">
        <f t="shared" si="13"/>
        <v>3.3376308140913587E-2</v>
      </c>
      <c r="G158" s="16">
        <f t="shared" si="14"/>
        <v>-9.4025921835298281</v>
      </c>
    </row>
    <row r="159" spans="1:7" x14ac:dyDescent="0.25">
      <c r="A159" s="18">
        <v>7.35</v>
      </c>
      <c r="B159" s="18">
        <v>579</v>
      </c>
      <c r="C159" s="16">
        <f t="shared" si="10"/>
        <v>-21.314651592096041</v>
      </c>
      <c r="D159" s="16">
        <f t="shared" si="11"/>
        <v>14.337310798094117</v>
      </c>
      <c r="E159" s="18">
        <f t="shared" si="12"/>
        <v>874.82496470667934</v>
      </c>
      <c r="F159" s="18">
        <f t="shared" si="13"/>
        <v>3.3287656600979064E-2</v>
      </c>
      <c r="G159" s="16">
        <f t="shared" si="14"/>
        <v>-9.3700643607242267</v>
      </c>
    </row>
    <row r="160" spans="1:7" x14ac:dyDescent="0.25">
      <c r="A160" s="18">
        <v>7.4</v>
      </c>
      <c r="B160" s="18">
        <v>579</v>
      </c>
      <c r="C160" s="16">
        <f t="shared" si="10"/>
        <v>-21.160394754225749</v>
      </c>
      <c r="D160" s="16">
        <f t="shared" si="11"/>
        <v>14.413078818729414</v>
      </c>
      <c r="E160" s="18">
        <f t="shared" si="12"/>
        <v>875.67411412645254</v>
      </c>
      <c r="F160" s="18">
        <f t="shared" si="13"/>
        <v>3.3200046476858723E-2</v>
      </c>
      <c r="G160" s="16">
        <f t="shared" si="14"/>
        <v>-9.3710794908226678</v>
      </c>
    </row>
    <row r="161" spans="1:7" x14ac:dyDescent="0.25">
      <c r="A161" s="18">
        <v>7.45</v>
      </c>
      <c r="B161" s="18">
        <v>582</v>
      </c>
      <c r="C161" s="16">
        <f t="shared" si="10"/>
        <v>-20.605563393058038</v>
      </c>
      <c r="D161" s="16">
        <f t="shared" si="11"/>
        <v>14.488552721717648</v>
      </c>
      <c r="E161" s="18">
        <f t="shared" si="12"/>
        <v>876.52326354622585</v>
      </c>
      <c r="F161" s="18">
        <f t="shared" si="13"/>
        <v>3.3113460573850034E-2</v>
      </c>
      <c r="G161" s="16">
        <f t="shared" si="14"/>
        <v>-9.2729183561968487</v>
      </c>
    </row>
    <row r="162" spans="1:7" x14ac:dyDescent="0.25">
      <c r="A162" s="18">
        <v>7.5</v>
      </c>
      <c r="B162" s="18">
        <v>582</v>
      </c>
      <c r="C162" s="16">
        <f t="shared" si="10"/>
        <v>-20.458168999058824</v>
      </c>
      <c r="D162" s="16">
        <f t="shared" si="11"/>
        <v>14.563732507058825</v>
      </c>
      <c r="E162" s="18">
        <f t="shared" si="12"/>
        <v>877.37241296599927</v>
      </c>
      <c r="F162" s="18">
        <f t="shared" si="13"/>
        <v>3.3027882103344668E-2</v>
      </c>
      <c r="G162" s="16">
        <f t="shared" si="14"/>
        <v>-9.2745159917936704</v>
      </c>
    </row>
    <row r="163" spans="1:7" x14ac:dyDescent="0.25">
      <c r="A163" s="18">
        <v>7.55</v>
      </c>
      <c r="B163" s="18">
        <v>585</v>
      </c>
      <c r="C163" s="16">
        <f t="shared" si="10"/>
        <v>-19.915414811290994</v>
      </c>
      <c r="D163" s="16">
        <f t="shared" si="11"/>
        <v>14.638618174752944</v>
      </c>
      <c r="E163" s="18">
        <f t="shared" si="12"/>
        <v>878.22156238577259</v>
      </c>
      <c r="F163" s="18">
        <f t="shared" si="13"/>
        <v>3.2943294670692541E-2</v>
      </c>
      <c r="G163" s="16">
        <f t="shared" si="14"/>
        <v>-9.1774400213727194</v>
      </c>
    </row>
    <row r="164" spans="1:7" x14ac:dyDescent="0.25">
      <c r="A164" s="18">
        <v>7.6</v>
      </c>
      <c r="B164" s="18">
        <v>587</v>
      </c>
      <c r="C164" s="16">
        <f t="shared" si="10"/>
        <v>-19.511419773052634</v>
      </c>
      <c r="D164" s="16">
        <f t="shared" si="11"/>
        <v>14.7132097248</v>
      </c>
      <c r="E164" s="18">
        <f t="shared" si="12"/>
        <v>879.0707118055459</v>
      </c>
      <c r="F164" s="18">
        <f t="shared" si="13"/>
        <v>3.2859682263506537E-2</v>
      </c>
      <c r="G164" s="16">
        <f t="shared" si="14"/>
        <v>-9.113879391773164</v>
      </c>
    </row>
    <row r="165" spans="1:7" x14ac:dyDescent="0.25">
      <c r="A165" s="18">
        <v>7.65</v>
      </c>
      <c r="B165" s="18">
        <v>586</v>
      </c>
      <c r="C165" s="16">
        <f t="shared" si="10"/>
        <v>-19.50490102520261</v>
      </c>
      <c r="D165" s="16">
        <f t="shared" si="11"/>
        <v>14.787507157200002</v>
      </c>
      <c r="E165" s="18">
        <f t="shared" si="12"/>
        <v>879.9198612253191</v>
      </c>
      <c r="F165" s="18">
        <f t="shared" si="13"/>
        <v>3.2777029240389124E-2</v>
      </c>
      <c r="G165" s="16">
        <f t="shared" si="14"/>
        <v>-9.1491293312293891</v>
      </c>
    </row>
    <row r="166" spans="1:7" x14ac:dyDescent="0.25">
      <c r="A166" s="18">
        <v>7.7</v>
      </c>
      <c r="B166" s="18">
        <v>586</v>
      </c>
      <c r="C166" s="16">
        <f t="shared" si="10"/>
        <v>-19.368635003642481</v>
      </c>
      <c r="D166" s="16">
        <f t="shared" si="11"/>
        <v>14.861510471952942</v>
      </c>
      <c r="E166" s="18">
        <f t="shared" si="12"/>
        <v>880.76901064509252</v>
      </c>
      <c r="F166" s="18">
        <f t="shared" si="13"/>
        <v>3.2695320320063212E-2</v>
      </c>
      <c r="G166" s="16">
        <f t="shared" si="14"/>
        <v>-9.1516653781489481</v>
      </c>
    </row>
    <row r="167" spans="1:7" x14ac:dyDescent="0.25">
      <c r="A167" s="18">
        <v>7.75</v>
      </c>
      <c r="B167" s="18">
        <v>587</v>
      </c>
      <c r="C167" s="16">
        <f t="shared" si="10"/>
        <v>-19.105132945927895</v>
      </c>
      <c r="D167" s="16">
        <f t="shared" si="11"/>
        <v>14.935219669058824</v>
      </c>
      <c r="E167" s="18">
        <f t="shared" si="12"/>
        <v>881.61816006486583</v>
      </c>
      <c r="F167" s="18">
        <f t="shared" si="13"/>
        <v>3.2614540570889965E-2</v>
      </c>
      <c r="G167" s="16">
        <f t="shared" si="14"/>
        <v>-9.1217306065248476</v>
      </c>
    </row>
    <row r="168" spans="1:7" x14ac:dyDescent="0.25">
      <c r="A168" s="18">
        <v>7.8</v>
      </c>
      <c r="B168" s="18">
        <v>587</v>
      </c>
      <c r="C168" s="16">
        <f t="shared" si="10"/>
        <v>-18.973251955318243</v>
      </c>
      <c r="D168" s="16">
        <f t="shared" si="11"/>
        <v>15.008634748517649</v>
      </c>
      <c r="E168" s="18">
        <f t="shared" si="12"/>
        <v>882.46730948463926</v>
      </c>
      <c r="F168" s="18">
        <f t="shared" si="13"/>
        <v>3.2534675400757634E-2</v>
      </c>
      <c r="G168" s="16">
        <f t="shared" si="14"/>
        <v>-9.1246319458663816</v>
      </c>
    </row>
    <row r="169" spans="1:7" x14ac:dyDescent="0.25">
      <c r="A169" s="18">
        <v>7.85</v>
      </c>
      <c r="B169" s="18">
        <v>590</v>
      </c>
      <c r="C169" s="16">
        <f t="shared" si="10"/>
        <v>-18.460922839448486</v>
      </c>
      <c r="D169" s="16">
        <f t="shared" si="11"/>
        <v>15.081755710329412</v>
      </c>
      <c r="E169" s="18">
        <f t="shared" si="12"/>
        <v>883.31645890441257</v>
      </c>
      <c r="F169" s="18">
        <f t="shared" si="13"/>
        <v>3.2455710547325933E-2</v>
      </c>
      <c r="G169" s="16">
        <f t="shared" si="14"/>
        <v>-9.0303049910883058</v>
      </c>
    </row>
    <row r="170" spans="1:7" x14ac:dyDescent="0.25">
      <c r="A170" s="18">
        <v>7.9</v>
      </c>
      <c r="B170" s="18">
        <v>590</v>
      </c>
      <c r="C170" s="16">
        <f t="shared" si="10"/>
        <v>-18.334862967785551</v>
      </c>
      <c r="D170" s="16">
        <f t="shared" si="11"/>
        <v>15.15458255449412</v>
      </c>
      <c r="E170" s="18">
        <f t="shared" si="12"/>
        <v>884.16560832418577</v>
      </c>
      <c r="F170" s="18">
        <f t="shared" si="13"/>
        <v>3.2377632068611217E-2</v>
      </c>
      <c r="G170" s="16">
        <f t="shared" si="14"/>
        <v>-9.0337163354568784</v>
      </c>
    </row>
    <row r="171" spans="1:7" x14ac:dyDescent="0.25">
      <c r="A171" s="18">
        <v>7.95</v>
      </c>
      <c r="B171" s="18">
        <v>599</v>
      </c>
      <c r="C171" s="16">
        <f t="shared" si="10"/>
        <v>-17.078350279118023</v>
      </c>
      <c r="D171" s="16">
        <f t="shared" si="11"/>
        <v>15.227115281011764</v>
      </c>
      <c r="E171" s="18">
        <f t="shared" si="12"/>
        <v>885.01475774395919</v>
      </c>
      <c r="F171" s="18">
        <f t="shared" si="13"/>
        <v>3.2300426333898624E-2</v>
      </c>
      <c r="G171" s="16">
        <f t="shared" si="14"/>
        <v>-8.7465562975045135</v>
      </c>
    </row>
    <row r="172" spans="1:7" x14ac:dyDescent="0.25">
      <c r="A172" s="18">
        <v>8</v>
      </c>
      <c r="B172" s="18">
        <v>600</v>
      </c>
      <c r="C172" s="16">
        <f t="shared" si="10"/>
        <v>-16.837580763764706</v>
      </c>
      <c r="D172" s="16">
        <f t="shared" si="11"/>
        <v>15.299353889882354</v>
      </c>
      <c r="E172" s="18">
        <f t="shared" si="12"/>
        <v>885.86390716373251</v>
      </c>
      <c r="F172" s="18">
        <f t="shared" si="13"/>
        <v>3.2224080014967724E-2</v>
      </c>
      <c r="G172" s="16">
        <f t="shared" si="14"/>
        <v>-8.7186938139105443</v>
      </c>
    </row>
    <row r="173" spans="1:7" x14ac:dyDescent="0.25">
      <c r="A173" s="18">
        <v>8.0500000000000007</v>
      </c>
      <c r="B173" s="18">
        <v>606</v>
      </c>
      <c r="C173" s="16">
        <f t="shared" si="10"/>
        <v>-15.978720697999261</v>
      </c>
      <c r="D173" s="16">
        <f t="shared" si="11"/>
        <v>15.371298381105886</v>
      </c>
      <c r="E173" s="18">
        <f t="shared" si="12"/>
        <v>886.71305658350605</v>
      </c>
      <c r="F173" s="18">
        <f t="shared" si="13"/>
        <v>3.2148580077619178E-2</v>
      </c>
      <c r="G173" s="16">
        <f t="shared" si="14"/>
        <v>-8.5303607615061257</v>
      </c>
    </row>
    <row r="174" spans="1:7" x14ac:dyDescent="0.25">
      <c r="A174" s="18">
        <v>8.1</v>
      </c>
      <c r="B174" s="18">
        <v>607</v>
      </c>
      <c r="C174" s="16">
        <f t="shared" si="10"/>
        <v>-15.747784104360207</v>
      </c>
      <c r="D174" s="16">
        <f t="shared" si="11"/>
        <v>15.442948754682353</v>
      </c>
      <c r="E174" s="18">
        <f t="shared" si="12"/>
        <v>887.56220600327924</v>
      </c>
      <c r="F174" s="18">
        <f t="shared" si="13"/>
        <v>3.2073913773490011E-2</v>
      </c>
      <c r="G174" s="16">
        <f t="shared" si="14"/>
        <v>-8.5034121966832146</v>
      </c>
    </row>
    <row r="175" spans="1:7" x14ac:dyDescent="0.25">
      <c r="A175" s="18">
        <v>8.15</v>
      </c>
      <c r="B175" s="18">
        <v>622</v>
      </c>
      <c r="C175" s="16">
        <f t="shared" si="10"/>
        <v>-13.801925765569104</v>
      </c>
      <c r="D175" s="16">
        <f t="shared" si="11"/>
        <v>15.514305010611768</v>
      </c>
      <c r="E175" s="18">
        <f t="shared" si="12"/>
        <v>888.41135542305244</v>
      </c>
      <c r="F175" s="18">
        <f t="shared" si="13"/>
        <v>3.2000068632146238E-2</v>
      </c>
      <c r="G175" s="16">
        <f t="shared" si="14"/>
        <v>-8.0287228328011544</v>
      </c>
    </row>
    <row r="176" spans="1:7" x14ac:dyDescent="0.25">
      <c r="A176" s="18">
        <v>8.1999999999999993</v>
      </c>
      <c r="B176" s="18">
        <v>622</v>
      </c>
      <c r="C176" s="16">
        <f t="shared" si="10"/>
        <v>-13.709101567208041</v>
      </c>
      <c r="D176" s="16">
        <f t="shared" si="11"/>
        <v>15.585367148894116</v>
      </c>
      <c r="E176" s="18">
        <f t="shared" si="12"/>
        <v>889.26050484282564</v>
      </c>
      <c r="F176" s="18">
        <f t="shared" si="13"/>
        <v>3.1927032453441716E-2</v>
      </c>
      <c r="G176" s="16">
        <f t="shared" si="14"/>
        <v>-8.0352402888785655</v>
      </c>
    </row>
    <row r="177" spans="1:7" x14ac:dyDescent="0.25">
      <c r="A177" s="18">
        <v>8.25</v>
      </c>
      <c r="B177" s="18">
        <v>613</v>
      </c>
      <c r="C177" s="16">
        <f t="shared" si="10"/>
        <v>-14.708347252178251</v>
      </c>
      <c r="D177" s="16">
        <f t="shared" si="11"/>
        <v>15.656135169529414</v>
      </c>
      <c r="E177" s="18">
        <f t="shared" si="12"/>
        <v>890.10965426259918</v>
      </c>
      <c r="F177" s="18">
        <f t="shared" si="13"/>
        <v>3.1854793300132571E-2</v>
      </c>
      <c r="G177" s="16">
        <f t="shared" si="14"/>
        <v>-8.3285478083020017</v>
      </c>
    </row>
    <row r="178" spans="1:7" x14ac:dyDescent="0.25">
      <c r="A178" s="18">
        <v>8.3000000000000007</v>
      </c>
      <c r="B178" s="18">
        <v>629</v>
      </c>
      <c r="C178" s="16">
        <f t="shared" si="10"/>
        <v>-12.683541075600276</v>
      </c>
      <c r="D178" s="16">
        <f t="shared" si="11"/>
        <v>15.726609072517652</v>
      </c>
      <c r="E178" s="18">
        <f t="shared" si="12"/>
        <v>890.95880368237272</v>
      </c>
      <c r="F178" s="18">
        <f t="shared" si="13"/>
        <v>3.1783339490737472E-2</v>
      </c>
      <c r="G178" s="16">
        <f t="shared" si="14"/>
        <v>-7.826081434834359</v>
      </c>
    </row>
    <row r="179" spans="1:7" x14ac:dyDescent="0.25">
      <c r="A179" s="18">
        <v>8.35</v>
      </c>
      <c r="B179" s="18">
        <v>629</v>
      </c>
      <c r="C179" s="16">
        <f t="shared" si="10"/>
        <v>-12.599186963130682</v>
      </c>
      <c r="D179" s="16">
        <f t="shared" si="11"/>
        <v>15.796788857858823</v>
      </c>
      <c r="E179" s="18">
        <f t="shared" si="12"/>
        <v>891.80795310214592</v>
      </c>
      <c r="F179" s="18">
        <f t="shared" si="13"/>
        <v>3.1712659592633821E-2</v>
      </c>
      <c r="G179" s="16">
        <f t="shared" si="14"/>
        <v>-7.8333809672592398</v>
      </c>
    </row>
    <row r="180" spans="1:7" x14ac:dyDescent="0.25">
      <c r="A180" s="18">
        <v>8.4</v>
      </c>
      <c r="B180" s="18">
        <v>625</v>
      </c>
      <c r="C180" s="16">
        <f t="shared" si="10"/>
        <v>-12.992062556481788</v>
      </c>
      <c r="D180" s="16">
        <f t="shared" si="11"/>
        <v>15.866674525552945</v>
      </c>
      <c r="E180" s="18">
        <f t="shared" si="12"/>
        <v>892.657102521919</v>
      </c>
      <c r="F180" s="18">
        <f t="shared" si="13"/>
        <v>3.1642742415380926E-2</v>
      </c>
      <c r="G180" s="16">
        <f t="shared" si="14"/>
        <v>-7.9673396557475282</v>
      </c>
    </row>
    <row r="181" spans="1:7" x14ac:dyDescent="0.25">
      <c r="A181" s="18">
        <v>8.4499999999999993</v>
      </c>
      <c r="B181" s="18">
        <v>625</v>
      </c>
      <c r="C181" s="16">
        <f t="shared" si="10"/>
        <v>-12.906950760284028</v>
      </c>
      <c r="D181" s="16">
        <f t="shared" si="11"/>
        <v>15.936266075599999</v>
      </c>
      <c r="E181" s="18">
        <f t="shared" si="12"/>
        <v>893.5062519416922</v>
      </c>
      <c r="F181" s="18">
        <f t="shared" si="13"/>
        <v>3.1573577004261381E-2</v>
      </c>
      <c r="G181" s="16">
        <f t="shared" si="14"/>
        <v>-7.9745378977082719</v>
      </c>
    </row>
    <row r="182" spans="1:7" x14ac:dyDescent="0.25">
      <c r="A182" s="18">
        <v>8.5</v>
      </c>
      <c r="B182" s="18">
        <v>627</v>
      </c>
      <c r="C182" s="16">
        <f t="shared" si="10"/>
        <v>-12.587580763764704</v>
      </c>
      <c r="D182" s="16">
        <f t="shared" si="11"/>
        <v>16.005563508000002</v>
      </c>
      <c r="E182" s="18">
        <f t="shared" si="12"/>
        <v>894.35540136146574</v>
      </c>
      <c r="F182" s="18">
        <f t="shared" si="13"/>
        <v>3.1505152634032176E-2</v>
      </c>
      <c r="G182" s="16">
        <f t="shared" si="14"/>
        <v>-7.9188150061126752</v>
      </c>
    </row>
    <row r="183" spans="1:7" x14ac:dyDescent="0.25">
      <c r="A183" s="18">
        <v>8.5500000000000007</v>
      </c>
      <c r="B183" s="18">
        <v>627</v>
      </c>
      <c r="C183" s="16">
        <f t="shared" si="10"/>
        <v>-12.505898617221883</v>
      </c>
      <c r="D183" s="16">
        <f t="shared" si="11"/>
        <v>16.074566822752942</v>
      </c>
      <c r="E183" s="18">
        <f t="shared" si="12"/>
        <v>895.20455078123916</v>
      </c>
      <c r="F183" s="18">
        <f t="shared" si="13"/>
        <v>3.1437458802877662E-2</v>
      </c>
      <c r="G183" s="16">
        <f t="shared" si="14"/>
        <v>-7.9263259836651176</v>
      </c>
    </row>
    <row r="184" spans="1:7" x14ac:dyDescent="0.25">
      <c r="A184" s="18">
        <v>8.6</v>
      </c>
      <c r="B184" s="18">
        <v>630</v>
      </c>
      <c r="C184" s="16">
        <f t="shared" si="10"/>
        <v>-12.076363253504788</v>
      </c>
      <c r="D184" s="16">
        <f t="shared" si="11"/>
        <v>16.143276019858824</v>
      </c>
      <c r="E184" s="18">
        <f t="shared" si="12"/>
        <v>896.05370020101248</v>
      </c>
      <c r="F184" s="18">
        <f t="shared" si="13"/>
        <v>3.137048522655668E-2</v>
      </c>
      <c r="G184" s="16">
        <f t="shared" si="14"/>
        <v>-7.8398112697373934</v>
      </c>
    </row>
    <row r="185" spans="1:7" x14ac:dyDescent="0.25">
      <c r="A185" s="18">
        <v>8.65</v>
      </c>
      <c r="B185" s="18">
        <v>616</v>
      </c>
      <c r="C185" s="16">
        <f t="shared" si="10"/>
        <v>-13.617145537651131</v>
      </c>
      <c r="D185" s="16">
        <f t="shared" si="11"/>
        <v>16.211691099317648</v>
      </c>
      <c r="E185" s="18">
        <f t="shared" si="12"/>
        <v>896.90284962078567</v>
      </c>
      <c r="F185" s="18">
        <f t="shared" si="13"/>
        <v>3.1304221832736491E-2</v>
      </c>
      <c r="G185" s="16">
        <f t="shared" si="14"/>
        <v>-8.2859507435200523</v>
      </c>
    </row>
    <row r="186" spans="1:7" x14ac:dyDescent="0.25">
      <c r="A186" s="18">
        <v>8.6999999999999993</v>
      </c>
      <c r="B186" s="18">
        <v>619</v>
      </c>
      <c r="C186" s="16">
        <f t="shared" si="10"/>
        <v>-13.186228498720759</v>
      </c>
      <c r="D186" s="16">
        <f t="shared" si="11"/>
        <v>16.279812061129412</v>
      </c>
      <c r="E186" s="18">
        <f t="shared" si="12"/>
        <v>897.7519990405591</v>
      </c>
      <c r="F186" s="18">
        <f t="shared" si="13"/>
        <v>3.123865875550667E-2</v>
      </c>
      <c r="G186" s="16">
        <f t="shared" si="14"/>
        <v>-8.1992790818619454</v>
      </c>
    </row>
    <row r="187" spans="1:7" x14ac:dyDescent="0.25">
      <c r="A187" s="18">
        <v>8.75</v>
      </c>
      <c r="B187" s="18">
        <v>619</v>
      </c>
      <c r="C187" s="16">
        <f t="shared" si="10"/>
        <v>-13.103126982252096</v>
      </c>
      <c r="D187" s="16">
        <f t="shared" si="11"/>
        <v>16.347638905294119</v>
      </c>
      <c r="E187" s="18">
        <f t="shared" si="12"/>
        <v>898.60114846033241</v>
      </c>
      <c r="F187" s="18">
        <f t="shared" si="13"/>
        <v>3.1173786330065973E-2</v>
      </c>
      <c r="G187" s="16">
        <f t="shared" si="14"/>
        <v>-8.2066086575087436</v>
      </c>
    </row>
    <row r="188" spans="1:7" x14ac:dyDescent="0.25">
      <c r="A188" s="18">
        <v>8.8000000000000007</v>
      </c>
      <c r="B188" s="18">
        <v>616</v>
      </c>
      <c r="C188" s="16">
        <f t="shared" si="10"/>
        <v>-13.361912314566846</v>
      </c>
      <c r="D188" s="16">
        <f t="shared" si="11"/>
        <v>16.415171631811766</v>
      </c>
      <c r="E188" s="18">
        <f t="shared" si="12"/>
        <v>899.45029788010584</v>
      </c>
      <c r="F188" s="18">
        <f t="shared" si="13"/>
        <v>3.1109595087576145E-2</v>
      </c>
      <c r="G188" s="16">
        <f t="shared" si="14"/>
        <v>-8.3073546517442054</v>
      </c>
    </row>
    <row r="189" spans="1:7" x14ac:dyDescent="0.25">
      <c r="A189" s="18">
        <v>8.85</v>
      </c>
      <c r="B189" s="18">
        <v>616</v>
      </c>
      <c r="C189" s="16">
        <f t="shared" si="10"/>
        <v>-13.27882370161781</v>
      </c>
      <c r="D189" s="16">
        <f t="shared" si="11"/>
        <v>16.482410240682352</v>
      </c>
      <c r="E189" s="18">
        <f t="shared" si="12"/>
        <v>900.29944729987915</v>
      </c>
      <c r="F189" s="18">
        <f t="shared" si="13"/>
        <v>3.1046075750176191E-2</v>
      </c>
      <c r="G189" s="16">
        <f t="shared" si="14"/>
        <v>-8.3146680197275664</v>
      </c>
    </row>
    <row r="190" spans="1:7" x14ac:dyDescent="0.25">
      <c r="A190" s="18">
        <v>8.9</v>
      </c>
      <c r="B190" s="18">
        <v>612</v>
      </c>
      <c r="C190" s="16">
        <f t="shared" si="10"/>
        <v>-13.646139917763387</v>
      </c>
      <c r="D190" s="16">
        <f t="shared" si="11"/>
        <v>16.549354731905886</v>
      </c>
      <c r="E190" s="18">
        <f t="shared" si="12"/>
        <v>901.14859671965235</v>
      </c>
      <c r="F190" s="18">
        <f t="shared" si="13"/>
        <v>3.0983219226151427E-2</v>
      </c>
      <c r="G190" s="16">
        <f t="shared" si="14"/>
        <v>-8.4460020753890532</v>
      </c>
    </row>
    <row r="191" spans="1:7" x14ac:dyDescent="0.25">
      <c r="A191" s="18">
        <v>8.9499999999999993</v>
      </c>
      <c r="B191" s="18">
        <v>612</v>
      </c>
      <c r="C191" s="16">
        <f t="shared" si="10"/>
        <v>-13.562457530113702</v>
      </c>
      <c r="D191" s="16">
        <f t="shared" si="11"/>
        <v>16.616005105482351</v>
      </c>
      <c r="E191" s="18">
        <f t="shared" si="12"/>
        <v>901.99774613942566</v>
      </c>
      <c r="F191" s="18">
        <f t="shared" si="13"/>
        <v>3.0921016605251643E-2</v>
      </c>
      <c r="G191" s="16">
        <f t="shared" si="14"/>
        <v>-8.4532413540831648</v>
      </c>
    </row>
    <row r="192" spans="1:7" x14ac:dyDescent="0.25">
      <c r="A192" s="18">
        <v>9</v>
      </c>
      <c r="B192" s="18">
        <v>620</v>
      </c>
      <c r="C192" s="16">
        <f t="shared" si="10"/>
        <v>-12.59084873762092</v>
      </c>
      <c r="D192" s="16">
        <f t="shared" si="11"/>
        <v>16.682361361411768</v>
      </c>
      <c r="E192" s="18">
        <f t="shared" si="12"/>
        <v>902.84689555919908</v>
      </c>
      <c r="F192" s="18">
        <f t="shared" si="13"/>
        <v>3.0859459154152894E-2</v>
      </c>
      <c r="G192" s="16">
        <f t="shared" si="14"/>
        <v>-8.21369357136075</v>
      </c>
    </row>
    <row r="193" spans="1:7" x14ac:dyDescent="0.25">
      <c r="A193" s="18">
        <v>9.0500000000000007</v>
      </c>
      <c r="B193" s="18">
        <v>616</v>
      </c>
      <c r="C193" s="16">
        <f t="shared" si="10"/>
        <v>-12.9559753039012</v>
      </c>
      <c r="D193" s="16">
        <f t="shared" si="11"/>
        <v>16.74842349969412</v>
      </c>
      <c r="E193" s="18">
        <f t="shared" si="12"/>
        <v>903.6960449789724</v>
      </c>
      <c r="F193" s="18">
        <f t="shared" si="13"/>
        <v>3.0798538312057887E-2</v>
      </c>
      <c r="G193" s="16">
        <f t="shared" si="14"/>
        <v>-8.3447907006905098</v>
      </c>
    </row>
    <row r="194" spans="1:7" x14ac:dyDescent="0.25">
      <c r="A194" s="18">
        <v>9.1</v>
      </c>
      <c r="B194" s="18">
        <v>616</v>
      </c>
      <c r="C194" s="16">
        <f t="shared" si="10"/>
        <v>-12.877561371392378</v>
      </c>
      <c r="D194" s="16">
        <f t="shared" si="11"/>
        <v>16.814191520329413</v>
      </c>
      <c r="E194" s="18">
        <f t="shared" si="12"/>
        <v>904.54519439874582</v>
      </c>
      <c r="F194" s="18">
        <f t="shared" si="13"/>
        <v>3.0738245686429893E-2</v>
      </c>
      <c r="G194" s="16">
        <f t="shared" si="14"/>
        <v>-8.3525343270967536</v>
      </c>
    </row>
    <row r="195" spans="1:7" x14ac:dyDescent="0.25">
      <c r="A195" s="18">
        <v>9.15</v>
      </c>
      <c r="B195" s="18">
        <v>616</v>
      </c>
      <c r="C195" s="16">
        <f t="shared" si="10"/>
        <v>-12.800036565757633</v>
      </c>
      <c r="D195" s="16">
        <f t="shared" si="11"/>
        <v>16.87966542331765</v>
      </c>
      <c r="E195" s="18">
        <f t="shared" si="12"/>
        <v>905.39434381851902</v>
      </c>
      <c r="F195" s="18">
        <f t="shared" si="13"/>
        <v>3.0678573048855472E-2</v>
      </c>
      <c r="G195" s="16">
        <f t="shared" si="14"/>
        <v>-8.3603614680325418</v>
      </c>
    </row>
    <row r="196" spans="1:7" x14ac:dyDescent="0.25">
      <c r="A196" s="18">
        <v>9.1999999999999993</v>
      </c>
      <c r="B196" s="18">
        <v>608</v>
      </c>
      <c r="C196" s="16">
        <f t="shared" si="10"/>
        <v>-13.592951607754472</v>
      </c>
      <c r="D196" s="16">
        <f t="shared" si="11"/>
        <v>16.944845208658826</v>
      </c>
      <c r="E196" s="18">
        <f t="shared" si="12"/>
        <v>906.24349323829233</v>
      </c>
      <c r="F196" s="18">
        <f t="shared" si="13"/>
        <v>3.0619512331031436E-2</v>
      </c>
      <c r="G196" s="16">
        <f t="shared" si="14"/>
        <v>-8.6132274220458331</v>
      </c>
    </row>
    <row r="197" spans="1:7" x14ac:dyDescent="0.25">
      <c r="A197" s="18">
        <v>9.25</v>
      </c>
      <c r="B197" s="18">
        <v>608</v>
      </c>
      <c r="C197" s="16">
        <f t="shared" si="10"/>
        <v>-13.512461526880765</v>
      </c>
      <c r="D197" s="16">
        <f t="shared" si="11"/>
        <v>17.00973087635294</v>
      </c>
      <c r="E197" s="18">
        <f t="shared" si="12"/>
        <v>907.09264265806576</v>
      </c>
      <c r="F197" s="18">
        <f t="shared" si="13"/>
        <v>3.0561055620871694E-2</v>
      </c>
      <c r="G197" s="16">
        <f t="shared" si="14"/>
        <v>-8.6207515566583695</v>
      </c>
    </row>
    <row r="198" spans="1:7" x14ac:dyDescent="0.25">
      <c r="A198" s="18">
        <v>9.3000000000000007</v>
      </c>
      <c r="B198" s="18">
        <v>608</v>
      </c>
      <c r="C198" s="16">
        <f t="shared" si="10"/>
        <v>-13.43286855630107</v>
      </c>
      <c r="D198" s="16">
        <f t="shared" si="11"/>
        <v>17.074322426400002</v>
      </c>
      <c r="E198" s="18">
        <f t="shared" si="12"/>
        <v>907.94179207783907</v>
      </c>
      <c r="F198" s="18">
        <f t="shared" si="13"/>
        <v>3.0503195158729794E-2</v>
      </c>
      <c r="G198" s="16">
        <f t="shared" si="14"/>
        <v>-8.6283616308339219</v>
      </c>
    </row>
    <row r="199" spans="1:7" x14ac:dyDescent="0.25">
      <c r="A199" s="18">
        <v>9.35</v>
      </c>
      <c r="B199" s="18">
        <v>611</v>
      </c>
      <c r="C199" s="16">
        <f t="shared" si="10"/>
        <v>-13.033302688898399</v>
      </c>
      <c r="D199" s="16">
        <f t="shared" si="11"/>
        <v>17.138619858799998</v>
      </c>
      <c r="E199" s="18">
        <f t="shared" si="12"/>
        <v>908.79094149761238</v>
      </c>
      <c r="F199" s="18">
        <f t="shared" si="13"/>
        <v>3.0445923333733027E-2</v>
      </c>
      <c r="G199" s="16">
        <f t="shared" si="14"/>
        <v>-8.5447190680494653</v>
      </c>
    </row>
    <row r="200" spans="1:7" x14ac:dyDescent="0.25">
      <c r="A200" s="18">
        <v>9.4</v>
      </c>
      <c r="B200" s="18">
        <v>611</v>
      </c>
      <c r="C200" s="16">
        <f t="shared" si="10"/>
        <v>-12.957167747494363</v>
      </c>
      <c r="D200" s="16">
        <f t="shared" si="11"/>
        <v>17.202623173552944</v>
      </c>
      <c r="E200" s="18">
        <f t="shared" si="12"/>
        <v>909.64009091738558</v>
      </c>
      <c r="F200" s="18">
        <f t="shared" si="13"/>
        <v>3.0389232680224407E-2</v>
      </c>
      <c r="G200" s="16">
        <f t="shared" si="14"/>
        <v>-8.5526686922004806</v>
      </c>
    </row>
    <row r="201" spans="1:7" x14ac:dyDescent="0.25">
      <c r="A201" s="18">
        <v>9.4499999999999993</v>
      </c>
      <c r="B201" s="18">
        <v>613</v>
      </c>
      <c r="C201" s="16">
        <f t="shared" si="10"/>
        <v>-12.670229378766265</v>
      </c>
      <c r="D201" s="16">
        <f t="shared" si="11"/>
        <v>17.266332370658823</v>
      </c>
      <c r="E201" s="18">
        <f t="shared" si="12"/>
        <v>910.489240337159</v>
      </c>
      <c r="F201" s="18">
        <f t="shared" si="13"/>
        <v>3.0333115874308626E-2</v>
      </c>
      <c r="G201" s="16">
        <f t="shared" si="14"/>
        <v>-8.5000339379835719</v>
      </c>
    </row>
    <row r="202" spans="1:7" x14ac:dyDescent="0.25">
      <c r="A202" s="18">
        <v>9.5</v>
      </c>
      <c r="B202" s="18">
        <v>613</v>
      </c>
      <c r="C202" s="16">
        <f t="shared" si="10"/>
        <v>-12.596868689461298</v>
      </c>
      <c r="D202" s="16">
        <f t="shared" si="11"/>
        <v>17.329747450117651</v>
      </c>
      <c r="E202" s="18">
        <f t="shared" si="12"/>
        <v>911.33838975693232</v>
      </c>
      <c r="F202" s="18">
        <f t="shared" si="13"/>
        <v>3.0277565730498539E-2</v>
      </c>
      <c r="G202" s="16">
        <f t="shared" si="14"/>
        <v>-8.5082576382827337</v>
      </c>
    </row>
    <row r="203" spans="1:7" x14ac:dyDescent="0.25">
      <c r="A203" s="18">
        <v>9.5500000000000007</v>
      </c>
      <c r="B203" s="18">
        <v>613</v>
      </c>
      <c r="C203" s="16">
        <f t="shared" si="10"/>
        <v>-12.524306972572838</v>
      </c>
      <c r="D203" s="16">
        <f t="shared" si="11"/>
        <v>17.392868411929413</v>
      </c>
      <c r="E203" s="18">
        <f t="shared" si="12"/>
        <v>912.18753917670574</v>
      </c>
      <c r="F203" s="18">
        <f t="shared" si="13"/>
        <v>3.0222575198458706E-2</v>
      </c>
      <c r="G203" s="16">
        <f t="shared" si="14"/>
        <v>-8.5165606277133659</v>
      </c>
    </row>
    <row r="204" spans="1:7" x14ac:dyDescent="0.25">
      <c r="A204" s="18">
        <v>9.6</v>
      </c>
      <c r="B204" s="18">
        <v>615</v>
      </c>
      <c r="C204" s="16">
        <f t="shared" si="10"/>
        <v>-12.244198410823527</v>
      </c>
      <c r="D204" s="16">
        <f t="shared" si="11"/>
        <v>17.455695256094117</v>
      </c>
      <c r="E204" s="18">
        <f t="shared" si="12"/>
        <v>913.03668859647905</v>
      </c>
      <c r="F204" s="18">
        <f t="shared" si="13"/>
        <v>3.0168137359842695E-2</v>
      </c>
      <c r="G204" s="16">
        <f t="shared" si="14"/>
        <v>-8.4646059476538404</v>
      </c>
    </row>
    <row r="205" spans="1:7" x14ac:dyDescent="0.25">
      <c r="A205" s="18">
        <v>9.65</v>
      </c>
      <c r="B205" s="18">
        <v>619</v>
      </c>
      <c r="C205" s="16">
        <f t="shared" si="10"/>
        <v>-11.759769120972877</v>
      </c>
      <c r="D205" s="16">
        <f t="shared" si="11"/>
        <v>17.518227982611766</v>
      </c>
      <c r="E205" s="18">
        <f t="shared" si="12"/>
        <v>913.88583801625225</v>
      </c>
      <c r="F205" s="18">
        <f t="shared" si="13"/>
        <v>3.0114245425220981E-2</v>
      </c>
      <c r="G205" s="16">
        <f t="shared" si="14"/>
        <v>-8.3527162815600366</v>
      </c>
    </row>
    <row r="206" spans="1:7" x14ac:dyDescent="0.25">
      <c r="A206" s="18">
        <v>9.6999999999999993</v>
      </c>
      <c r="B206" s="18">
        <v>616</v>
      </c>
      <c r="C206" s="16">
        <f t="shared" ref="C206:C269" si="15">( B206+(500*$F$2*A206*($A$823-A206))-($B$12+$C$4) )/A206</f>
        <v>-12.002013753455426</v>
      </c>
      <c r="D206" s="16">
        <f t="shared" ref="D206:D269" si="16">500 * $F$2 * A206 * ($A$823 - A206)</f>
        <v>17.580466591482356</v>
      </c>
      <c r="E206" s="18">
        <f t="shared" ref="E206:E269" si="17">((($B$12+$C$4)*($A$823 - A206)) + (($B$823 + $C$5) * A206))/$A$823</f>
        <v>914.73498743602568</v>
      </c>
      <c r="F206" s="18">
        <f t="shared" ref="F206:F269" si="18">SQRT( (0.002 *$A$823) / ((300/$C$6) * A206 * ($A$823 - A206)) )</f>
        <v>3.0060892731096443E-2</v>
      </c>
      <c r="G206" s="16">
        <f t="shared" ref="G206:G269" si="19">(B206 + D206 - E206) * F206</f>
        <v>-8.4517558919706346</v>
      </c>
    </row>
    <row r="207" spans="1:7" x14ac:dyDescent="0.25">
      <c r="A207" s="18">
        <v>9.75</v>
      </c>
      <c r="B207" s="18">
        <v>616</v>
      </c>
      <c r="C207" s="16">
        <f t="shared" si="15"/>
        <v>-11.934111683825041</v>
      </c>
      <c r="D207" s="16">
        <f t="shared" si="16"/>
        <v>17.642411082705884</v>
      </c>
      <c r="E207" s="18">
        <f t="shared" si="17"/>
        <v>915.58413685579899</v>
      </c>
      <c r="F207" s="18">
        <f t="shared" si="18"/>
        <v>3.0008072737004447E-2</v>
      </c>
      <c r="G207" s="16">
        <f t="shared" si="19"/>
        <v>-8.4605278145955403</v>
      </c>
    </row>
    <row r="208" spans="1:7" x14ac:dyDescent="0.25">
      <c r="A208" s="18">
        <v>9.8000000000000007</v>
      </c>
      <c r="B208" s="18">
        <v>616</v>
      </c>
      <c r="C208" s="16">
        <f t="shared" si="15"/>
        <v>-11.866932504460982</v>
      </c>
      <c r="D208" s="16">
        <f t="shared" si="16"/>
        <v>17.704061456282357</v>
      </c>
      <c r="E208" s="18">
        <f t="shared" si="17"/>
        <v>916.4332862755723</v>
      </c>
      <c r="F208" s="18">
        <f t="shared" si="18"/>
        <v>2.9955779022694799E-2</v>
      </c>
      <c r="G208" s="16">
        <f t="shared" si="19"/>
        <v>-8.4693741819444472</v>
      </c>
    </row>
    <row r="209" spans="1:7" x14ac:dyDescent="0.25">
      <c r="A209" s="18">
        <v>9.85</v>
      </c>
      <c r="B209" s="18">
        <v>617</v>
      </c>
      <c r="C209" s="16">
        <f t="shared" si="15"/>
        <v>-11.698942364242464</v>
      </c>
      <c r="D209" s="16">
        <f t="shared" si="16"/>
        <v>17.765417712211764</v>
      </c>
      <c r="E209" s="18">
        <f t="shared" si="17"/>
        <v>917.28243569534573</v>
      </c>
      <c r="F209" s="18">
        <f t="shared" si="18"/>
        <v>2.990400528539278E-2</v>
      </c>
      <c r="G209" s="16">
        <f t="shared" si="19"/>
        <v>-8.4483903989810454</v>
      </c>
    </row>
    <row r="210" spans="1:7" x14ac:dyDescent="0.25">
      <c r="A210" s="18">
        <v>9.9</v>
      </c>
      <c r="B210" s="18">
        <v>617</v>
      </c>
      <c r="C210" s="16">
        <f t="shared" si="15"/>
        <v>-11.633688903990491</v>
      </c>
      <c r="D210" s="16">
        <f t="shared" si="16"/>
        <v>17.82647985049412</v>
      </c>
      <c r="E210" s="18">
        <f t="shared" si="17"/>
        <v>918.13158511511892</v>
      </c>
      <c r="F210" s="18">
        <f t="shared" si="18"/>
        <v>2.9852745337136714E-2</v>
      </c>
      <c r="G210" s="16">
        <f t="shared" si="19"/>
        <v>-8.4574351601755531</v>
      </c>
    </row>
    <row r="211" spans="1:7" x14ac:dyDescent="0.25">
      <c r="A211" s="18">
        <v>9.9499999999999993</v>
      </c>
      <c r="B211" s="18">
        <v>621</v>
      </c>
      <c r="C211" s="16">
        <f t="shared" si="15"/>
        <v>-11.167110766720667</v>
      </c>
      <c r="D211" s="16">
        <f t="shared" si="16"/>
        <v>17.887247871129411</v>
      </c>
      <c r="E211" s="18">
        <f t="shared" si="17"/>
        <v>918.98073453489224</v>
      </c>
      <c r="F211" s="18">
        <f t="shared" si="18"/>
        <v>2.9801993102189561E-2</v>
      </c>
      <c r="G211" s="16">
        <f t="shared" si="19"/>
        <v>-8.3473441575216842</v>
      </c>
    </row>
    <row r="212" spans="1:7" x14ac:dyDescent="0.25">
      <c r="A212" s="18">
        <v>10</v>
      </c>
      <c r="B212" s="18">
        <v>622</v>
      </c>
      <c r="C212" s="16">
        <f t="shared" si="15"/>
        <v>-11.005227822588234</v>
      </c>
      <c r="D212" s="16">
        <f t="shared" si="16"/>
        <v>17.94772177411765</v>
      </c>
      <c r="E212" s="18">
        <f t="shared" si="17"/>
        <v>919.82988395466566</v>
      </c>
      <c r="F212" s="18">
        <f t="shared" si="18"/>
        <v>2.9751742614522073E-2</v>
      </c>
      <c r="G212" s="16">
        <f t="shared" si="19"/>
        <v>-8.3269820515915871</v>
      </c>
    </row>
    <row r="213" spans="1:7" x14ac:dyDescent="0.25">
      <c r="A213" s="18">
        <v>10.050000000000001</v>
      </c>
      <c r="B213" s="18">
        <v>621</v>
      </c>
      <c r="C213" s="16">
        <f t="shared" si="15"/>
        <v>-11.043989894581214</v>
      </c>
      <c r="D213" s="16">
        <f t="shared" si="16"/>
        <v>18.007901559458826</v>
      </c>
      <c r="E213" s="18">
        <f t="shared" si="17"/>
        <v>920.67903337443897</v>
      </c>
      <c r="F213" s="18">
        <f t="shared" si="18"/>
        <v>2.9701988015365267E-2</v>
      </c>
      <c r="G213" s="16">
        <f t="shared" si="19"/>
        <v>-8.3661925814429114</v>
      </c>
    </row>
    <row r="214" spans="1:7" x14ac:dyDescent="0.25">
      <c r="A214" s="18">
        <v>10.1</v>
      </c>
      <c r="B214" s="18">
        <v>620</v>
      </c>
      <c r="C214" s="16">
        <f t="shared" si="15"/>
        <v>-11.082397304242281</v>
      </c>
      <c r="D214" s="16">
        <f t="shared" si="16"/>
        <v>18.067787227152941</v>
      </c>
      <c r="E214" s="18">
        <f t="shared" si="17"/>
        <v>921.5281827942124</v>
      </c>
      <c r="F214" s="18">
        <f t="shared" si="18"/>
        <v>2.9652723550829936E-2</v>
      </c>
      <c r="G214" s="16">
        <f t="shared" si="19"/>
        <v>-8.4053727473589124</v>
      </c>
    </row>
    <row r="215" spans="1:7" x14ac:dyDescent="0.25">
      <c r="A215" s="18">
        <v>10.15</v>
      </c>
      <c r="B215" s="18">
        <v>620</v>
      </c>
      <c r="C215" s="16">
        <f t="shared" si="15"/>
        <v>-11.021933125399018</v>
      </c>
      <c r="D215" s="16">
        <f t="shared" si="16"/>
        <v>18.127378777200004</v>
      </c>
      <c r="E215" s="18">
        <f t="shared" si="17"/>
        <v>922.37733221398548</v>
      </c>
      <c r="F215" s="18">
        <f t="shared" si="18"/>
        <v>2.9603943569591038E-2</v>
      </c>
      <c r="G215" s="16">
        <f t="shared" si="19"/>
        <v>-8.4149195812014792</v>
      </c>
    </row>
    <row r="216" spans="1:7" x14ac:dyDescent="0.25">
      <c r="A216" s="18">
        <v>10.199999999999999</v>
      </c>
      <c r="B216" s="18">
        <v>620</v>
      </c>
      <c r="C216" s="16">
        <f t="shared" si="15"/>
        <v>-10.962090567686273</v>
      </c>
      <c r="D216" s="16">
        <f t="shared" si="16"/>
        <v>18.186676209600002</v>
      </c>
      <c r="E216" s="18">
        <f t="shared" si="17"/>
        <v>923.22648163375891</v>
      </c>
      <c r="F216" s="18">
        <f t="shared" si="18"/>
        <v>2.9555642520634931E-2</v>
      </c>
      <c r="G216" s="16">
        <f t="shared" si="19"/>
        <v>-8.4245345932677775</v>
      </c>
    </row>
    <row r="217" spans="1:7" x14ac:dyDescent="0.25">
      <c r="A217" s="18">
        <v>10.25</v>
      </c>
      <c r="B217" s="18">
        <v>619</v>
      </c>
      <c r="C217" s="16">
        <f t="shared" si="15"/>
        <v>-11.000421509819228</v>
      </c>
      <c r="D217" s="16">
        <f t="shared" si="16"/>
        <v>18.245679524352941</v>
      </c>
      <c r="E217" s="18">
        <f t="shared" si="17"/>
        <v>924.07563105353222</v>
      </c>
      <c r="F217" s="18">
        <f t="shared" si="18"/>
        <v>2.950781495106743E-2</v>
      </c>
      <c r="G217" s="16">
        <f t="shared" si="19"/>
        <v>-8.4637251321466636</v>
      </c>
    </row>
    <row r="218" spans="1:7" x14ac:dyDescent="0.25">
      <c r="A218" s="18">
        <v>10.3</v>
      </c>
      <c r="B218" s="18">
        <v>619</v>
      </c>
      <c r="C218" s="16">
        <f t="shared" si="15"/>
        <v>-10.941321483353509</v>
      </c>
      <c r="D218" s="16">
        <f t="shared" si="16"/>
        <v>18.304388721458828</v>
      </c>
      <c r="E218" s="18">
        <f t="shared" si="17"/>
        <v>924.92478047330565</v>
      </c>
      <c r="F218" s="18">
        <f t="shared" si="18"/>
        <v>2.9460455503980784E-2</v>
      </c>
      <c r="G218" s="16">
        <f t="shared" si="19"/>
        <v>-8.4734277532428042</v>
      </c>
    </row>
    <row r="219" spans="1:7" x14ac:dyDescent="0.25">
      <c r="A219" s="18">
        <v>10.35</v>
      </c>
      <c r="B219" s="18">
        <v>619</v>
      </c>
      <c r="C219" s="16">
        <f t="shared" si="15"/>
        <v>-10.88282088880023</v>
      </c>
      <c r="D219" s="16">
        <f t="shared" si="16"/>
        <v>18.362803800917646</v>
      </c>
      <c r="E219" s="18">
        <f t="shared" si="17"/>
        <v>925.77392989307896</v>
      </c>
      <c r="F219" s="18">
        <f t="shared" si="18"/>
        <v>2.9413558916377678E-2</v>
      </c>
      <c r="G219" s="16">
        <f t="shared" si="19"/>
        <v>-8.4831976494506183</v>
      </c>
    </row>
    <row r="220" spans="1:7" x14ac:dyDescent="0.25">
      <c r="A220" s="18">
        <v>10.4</v>
      </c>
      <c r="B220" s="18">
        <v>632</v>
      </c>
      <c r="C220" s="16">
        <f t="shared" si="15"/>
        <v>-9.5749110805067836</v>
      </c>
      <c r="D220" s="16">
        <f t="shared" si="16"/>
        <v>18.420924762729417</v>
      </c>
      <c r="E220" s="18">
        <f t="shared" si="17"/>
        <v>926.62307931285216</v>
      </c>
      <c r="F220" s="18">
        <f t="shared" si="18"/>
        <v>2.9367120017150521E-2</v>
      </c>
      <c r="G220" s="16">
        <f t="shared" si="19"/>
        <v>-8.1112618216690109</v>
      </c>
    </row>
    <row r="221" spans="1:7" x14ac:dyDescent="0.25">
      <c r="A221" s="18">
        <v>10.45</v>
      </c>
      <c r="B221" s="18">
        <v>632</v>
      </c>
      <c r="C221" s="16">
        <f t="shared" si="15"/>
        <v>-9.5235644395316665</v>
      </c>
      <c r="D221" s="16">
        <f t="shared" si="16"/>
        <v>18.478751606894118</v>
      </c>
      <c r="E221" s="18">
        <f t="shared" si="17"/>
        <v>927.47222873262558</v>
      </c>
      <c r="F221" s="18">
        <f t="shared" si="18"/>
        <v>2.9321133725114287E-2</v>
      </c>
      <c r="G221" s="16">
        <f t="shared" si="19"/>
        <v>-8.1217627837879576</v>
      </c>
    </row>
    <row r="222" spans="1:7" x14ac:dyDescent="0.25">
      <c r="A222" s="18">
        <v>10.5</v>
      </c>
      <c r="B222" s="18">
        <v>634</v>
      </c>
      <c r="C222" s="16">
        <f t="shared" si="15"/>
        <v>-9.2822586349131626</v>
      </c>
      <c r="D222" s="16">
        <f t="shared" si="16"/>
        <v>18.536284333411768</v>
      </c>
      <c r="E222" s="18">
        <f t="shared" si="17"/>
        <v>928.32137815239889</v>
      </c>
      <c r="F222" s="18">
        <f t="shared" si="18"/>
        <v>2.9275595047091221E-2</v>
      </c>
      <c r="G222" s="16">
        <f t="shared" si="19"/>
        <v>-8.0737727266687269</v>
      </c>
    </row>
    <row r="223" spans="1:7" x14ac:dyDescent="0.25">
      <c r="A223" s="18">
        <v>10.55</v>
      </c>
      <c r="B223" s="18">
        <v>634</v>
      </c>
      <c r="C223" s="16">
        <f t="shared" si="15"/>
        <v>-9.2328414272718167</v>
      </c>
      <c r="D223" s="16">
        <f t="shared" si="16"/>
        <v>18.593522942282355</v>
      </c>
      <c r="E223" s="18">
        <f t="shared" si="17"/>
        <v>929.17052757217232</v>
      </c>
      <c r="F223" s="18">
        <f t="shared" si="18"/>
        <v>2.9230499076045857E-2</v>
      </c>
      <c r="G223" s="16">
        <f t="shared" si="19"/>
        <v>-8.0844838782895305</v>
      </c>
    </row>
    <row r="224" spans="1:7" x14ac:dyDescent="0.25">
      <c r="A224" s="18">
        <v>10.6</v>
      </c>
      <c r="B224" s="18">
        <v>637</v>
      </c>
      <c r="C224" s="16">
        <f t="shared" si="15"/>
        <v>-8.9008992987258573</v>
      </c>
      <c r="D224" s="16">
        <f t="shared" si="16"/>
        <v>18.650467433505884</v>
      </c>
      <c r="E224" s="18">
        <f t="shared" si="17"/>
        <v>930.01967699194563</v>
      </c>
      <c r="F224" s="18">
        <f t="shared" si="18"/>
        <v>2.9185840989268748E-2</v>
      </c>
      <c r="G224" s="16">
        <f t="shared" si="19"/>
        <v>-8.007696122523976</v>
      </c>
    </row>
    <row r="225" spans="1:7" x14ac:dyDescent="0.25">
      <c r="A225" s="18">
        <v>10.65</v>
      </c>
      <c r="B225" s="18">
        <v>634</v>
      </c>
      <c r="C225" s="16">
        <f t="shared" si="15"/>
        <v>-9.1354818960486064</v>
      </c>
      <c r="D225" s="16">
        <f t="shared" si="16"/>
        <v>18.707117807082355</v>
      </c>
      <c r="E225" s="18">
        <f t="shared" si="17"/>
        <v>930.86882641171883</v>
      </c>
      <c r="F225" s="18">
        <f t="shared" si="18"/>
        <v>2.9141616046607473E-2</v>
      </c>
      <c r="G225" s="16">
        <f t="shared" si="19"/>
        <v>-8.1060817110246273</v>
      </c>
    </row>
    <row r="226" spans="1:7" x14ac:dyDescent="0.25">
      <c r="A226" s="18">
        <v>10.7</v>
      </c>
      <c r="B226" s="18">
        <v>638</v>
      </c>
      <c r="C226" s="16">
        <f t="shared" si="15"/>
        <v>-8.7136940128026357</v>
      </c>
      <c r="D226" s="16">
        <f t="shared" si="16"/>
        <v>18.763474063011767</v>
      </c>
      <c r="E226" s="18">
        <f t="shared" si="17"/>
        <v>931.71797583149214</v>
      </c>
      <c r="F226" s="18">
        <f t="shared" si="18"/>
        <v>2.9097819588743454E-2</v>
      </c>
      <c r="G226" s="16">
        <f t="shared" si="19"/>
        <v>-8.0005764875720828</v>
      </c>
    </row>
    <row r="227" spans="1:7" x14ac:dyDescent="0.25">
      <c r="A227" s="18">
        <v>10.75</v>
      </c>
      <c r="B227" s="18">
        <v>638</v>
      </c>
      <c r="C227" s="16">
        <f t="shared" si="15"/>
        <v>-8.6679501208098504</v>
      </c>
      <c r="D227" s="16">
        <f t="shared" si="16"/>
        <v>18.81953620129412</v>
      </c>
      <c r="E227" s="18">
        <f t="shared" si="17"/>
        <v>932.56712525126557</v>
      </c>
      <c r="F227" s="18">
        <f t="shared" si="18"/>
        <v>2.9054447035513166E-2</v>
      </c>
      <c r="G227" s="16">
        <f t="shared" si="19"/>
        <v>-8.0116937212228461</v>
      </c>
    </row>
    <row r="228" spans="1:7" x14ac:dyDescent="0.25">
      <c r="A228" s="18">
        <v>10.8</v>
      </c>
      <c r="B228" s="18">
        <v>640</v>
      </c>
      <c r="C228" s="16">
        <f t="shared" si="15"/>
        <v>-8.4374718313028261</v>
      </c>
      <c r="D228" s="16">
        <f t="shared" si="16"/>
        <v>18.875304221929415</v>
      </c>
      <c r="E228" s="18">
        <f t="shared" si="17"/>
        <v>933.41627467103888</v>
      </c>
      <c r="F228" s="18">
        <f t="shared" si="18"/>
        <v>2.9011493884272516E-2</v>
      </c>
      <c r="G228" s="16">
        <f t="shared" si="19"/>
        <v>-7.9648436851665787</v>
      </c>
    </row>
    <row r="229" spans="1:7" x14ac:dyDescent="0.25">
      <c r="A229" s="18">
        <v>10.85</v>
      </c>
      <c r="B229" s="18">
        <v>640</v>
      </c>
      <c r="C229" s="16">
        <f t="shared" si="15"/>
        <v>-8.3934766705145023</v>
      </c>
      <c r="D229" s="16">
        <f t="shared" si="16"/>
        <v>18.930778124917648</v>
      </c>
      <c r="E229" s="18">
        <f t="shared" si="17"/>
        <v>934.2654240908123</v>
      </c>
      <c r="F229" s="18">
        <f t="shared" si="18"/>
        <v>2.8968955708302914E-2</v>
      </c>
      <c r="G229" s="16">
        <f t="shared" si="19"/>
        <v>-7.9761571639472661</v>
      </c>
    </row>
    <row r="230" spans="1:7" x14ac:dyDescent="0.25">
      <c r="A230" s="18">
        <v>10.9</v>
      </c>
      <c r="B230" s="18">
        <v>647</v>
      </c>
      <c r="C230" s="16">
        <f t="shared" si="15"/>
        <v>-7.7077102834624975</v>
      </c>
      <c r="D230" s="16">
        <f t="shared" si="16"/>
        <v>18.985957910258829</v>
      </c>
      <c r="E230" s="18">
        <f t="shared" si="17"/>
        <v>935.1145735105855</v>
      </c>
      <c r="F230" s="18">
        <f t="shared" si="18"/>
        <v>2.8926828155257978E-2</v>
      </c>
      <c r="G230" s="16">
        <f t="shared" si="19"/>
        <v>-7.7850372151331326</v>
      </c>
    </row>
    <row r="231" spans="1:7" x14ac:dyDescent="0.25">
      <c r="A231" s="18">
        <v>10.95</v>
      </c>
      <c r="B231" s="18">
        <v>647</v>
      </c>
      <c r="C231" s="16">
        <f t="shared" si="15"/>
        <v>-7.6675028695933376</v>
      </c>
      <c r="D231" s="16">
        <f t="shared" si="16"/>
        <v>19.040843577952941</v>
      </c>
      <c r="E231" s="18">
        <f t="shared" si="17"/>
        <v>935.96372293035881</v>
      </c>
      <c r="F231" s="18">
        <f t="shared" si="18"/>
        <v>2.8885106945649563E-2</v>
      </c>
      <c r="G231" s="16">
        <f t="shared" si="19"/>
        <v>-7.7967512371719074</v>
      </c>
    </row>
    <row r="232" spans="1:7" x14ac:dyDescent="0.25">
      <c r="A232" s="18">
        <v>11</v>
      </c>
      <c r="B232" s="18">
        <v>653</v>
      </c>
      <c r="C232" s="16">
        <f t="shared" si="15"/>
        <v>-7.082233170181822</v>
      </c>
      <c r="D232" s="16">
        <f t="shared" si="16"/>
        <v>19.095435128000002</v>
      </c>
      <c r="E232" s="18">
        <f t="shared" si="17"/>
        <v>936.81287235013224</v>
      </c>
      <c r="F232" s="18">
        <f t="shared" si="18"/>
        <v>2.8843787871371932E-2</v>
      </c>
      <c r="G232" s="16">
        <f t="shared" si="19"/>
        <v>-7.6354536050883999</v>
      </c>
    </row>
    <row r="233" spans="1:7" x14ac:dyDescent="0.25">
      <c r="A233" s="18">
        <v>11.05</v>
      </c>
      <c r="B233" s="18">
        <v>660</v>
      </c>
      <c r="C233" s="16">
        <f t="shared" si="15"/>
        <v>-6.4117889085610829</v>
      </c>
      <c r="D233" s="16">
        <f t="shared" si="16"/>
        <v>19.149732560400004</v>
      </c>
      <c r="E233" s="18">
        <f t="shared" si="17"/>
        <v>937.66202176990555</v>
      </c>
      <c r="F233" s="18">
        <f t="shared" si="18"/>
        <v>2.8802866794263041E-2</v>
      </c>
      <c r="G233" s="16">
        <f t="shared" si="19"/>
        <v>-7.44589503078139</v>
      </c>
    </row>
    <row r="234" spans="1:7" x14ac:dyDescent="0.25">
      <c r="A234" s="18">
        <v>11.1</v>
      </c>
      <c r="B234" s="18">
        <v>673</v>
      </c>
      <c r="C234" s="16">
        <f t="shared" si="15"/>
        <v>-5.2068706418781163</v>
      </c>
      <c r="D234" s="16">
        <f t="shared" si="16"/>
        <v>19.203735875152944</v>
      </c>
      <c r="E234" s="18">
        <f t="shared" si="17"/>
        <v>938.51117118967886</v>
      </c>
      <c r="F234" s="18">
        <f t="shared" si="18"/>
        <v>2.8762339644701755E-2</v>
      </c>
      <c r="G234" s="16">
        <f t="shared" si="19"/>
        <v>-7.0843781115318025</v>
      </c>
    </row>
    <row r="235" spans="1:7" x14ac:dyDescent="0.25">
      <c r="A235" s="18">
        <v>11.15</v>
      </c>
      <c r="B235" s="18">
        <v>673</v>
      </c>
      <c r="C235" s="16">
        <f t="shared" si="15"/>
        <v>-5.1787044778243176</v>
      </c>
      <c r="D235" s="16">
        <f t="shared" si="16"/>
        <v>19.257445072258825</v>
      </c>
      <c r="E235" s="18">
        <f t="shared" si="17"/>
        <v>939.36032060945206</v>
      </c>
      <c r="F235" s="18">
        <f t="shared" si="18"/>
        <v>2.8722202420240001E-2</v>
      </c>
      <c r="G235" s="16">
        <f t="shared" si="19"/>
        <v>-7.0973388098026344</v>
      </c>
    </row>
    <row r="236" spans="1:7" x14ac:dyDescent="0.25">
      <c r="A236" s="18">
        <v>11.2</v>
      </c>
      <c r="B236" s="18">
        <v>690</v>
      </c>
      <c r="C236" s="16">
        <f t="shared" si="15"/>
        <v>-3.6329589150252115</v>
      </c>
      <c r="D236" s="16">
        <f t="shared" si="16"/>
        <v>19.310860151717648</v>
      </c>
      <c r="E236" s="18">
        <f t="shared" si="17"/>
        <v>940.20947002922549</v>
      </c>
      <c r="F236" s="18">
        <f t="shared" si="18"/>
        <v>2.8682451184268841E-2</v>
      </c>
      <c r="G236" s="16">
        <f t="shared" si="19"/>
        <v>-6.6227381063271542</v>
      </c>
    </row>
    <row r="237" spans="1:7" x14ac:dyDescent="0.25">
      <c r="A237" s="18">
        <v>11.25</v>
      </c>
      <c r="B237" s="18">
        <v>690</v>
      </c>
      <c r="C237" s="16">
        <f t="shared" si="15"/>
        <v>-3.6120905676862702</v>
      </c>
      <c r="D237" s="16">
        <f t="shared" si="16"/>
        <v>19.363981113529412</v>
      </c>
      <c r="E237" s="18">
        <f t="shared" si="17"/>
        <v>941.0586194489988</v>
      </c>
      <c r="F237" s="18">
        <f t="shared" si="18"/>
        <v>2.8643082064717443E-2</v>
      </c>
      <c r="G237" s="16">
        <f t="shared" si="19"/>
        <v>-6.6364485397978763</v>
      </c>
    </row>
    <row r="238" spans="1:7" x14ac:dyDescent="0.25">
      <c r="A238" s="18">
        <v>11.3</v>
      </c>
      <c r="B238" s="18">
        <v>735</v>
      </c>
      <c r="C238" s="16">
        <f t="shared" si="15"/>
        <v>0.39086796085788655</v>
      </c>
      <c r="D238" s="16">
        <f t="shared" si="16"/>
        <v>19.416807957694122</v>
      </c>
      <c r="E238" s="18">
        <f t="shared" si="17"/>
        <v>941.90776886877222</v>
      </c>
      <c r="F238" s="18">
        <f t="shared" si="18"/>
        <v>2.8604091252784063E-2</v>
      </c>
      <c r="G238" s="16">
        <f t="shared" si="19"/>
        <v>-5.3630085549726481</v>
      </c>
    </row>
    <row r="239" spans="1:7" x14ac:dyDescent="0.25">
      <c r="A239" s="18">
        <v>11.35</v>
      </c>
      <c r="B239" s="18">
        <v>735</v>
      </c>
      <c r="C239" s="16">
        <f t="shared" si="15"/>
        <v>0.39377450962217758</v>
      </c>
      <c r="D239" s="16">
        <f t="shared" si="16"/>
        <v>19.469340684211765</v>
      </c>
      <c r="E239" s="18">
        <f t="shared" si="17"/>
        <v>942.75691828854553</v>
      </c>
      <c r="F239" s="18">
        <f t="shared" si="18"/>
        <v>2.8565475001698065E-2</v>
      </c>
      <c r="G239" s="16">
        <f t="shared" si="19"/>
        <v>-5.3785240911868826</v>
      </c>
    </row>
    <row r="240" spans="1:7" x14ac:dyDescent="0.25">
      <c r="A240" s="18">
        <v>11.4</v>
      </c>
      <c r="B240" s="18">
        <v>735</v>
      </c>
      <c r="C240" s="16">
        <f t="shared" si="15"/>
        <v>0.3966297625510849</v>
      </c>
      <c r="D240" s="16">
        <f t="shared" si="16"/>
        <v>19.521579293082358</v>
      </c>
      <c r="E240" s="18">
        <f t="shared" si="17"/>
        <v>943.60606770831873</v>
      </c>
      <c r="F240" s="18">
        <f t="shared" si="18"/>
        <v>2.8527229625512161E-2</v>
      </c>
      <c r="G240" s="16">
        <f t="shared" si="19"/>
        <v>-5.3940566196439415</v>
      </c>
    </row>
    <row r="241" spans="1:7" x14ac:dyDescent="0.25">
      <c r="A241" s="18">
        <v>11.45</v>
      </c>
      <c r="B241" s="18">
        <v>780</v>
      </c>
      <c r="C241" s="16">
        <f t="shared" si="15"/>
        <v>4.3295653960092446</v>
      </c>
      <c r="D241" s="16">
        <f t="shared" si="16"/>
        <v>19.573523784305884</v>
      </c>
      <c r="E241" s="18">
        <f t="shared" si="17"/>
        <v>944.45521712809216</v>
      </c>
      <c r="F241" s="18">
        <f t="shared" si="18"/>
        <v>2.848935149792392E-2</v>
      </c>
      <c r="G241" s="16">
        <f t="shared" si="19"/>
        <v>-4.1275854872855522</v>
      </c>
    </row>
    <row r="242" spans="1:7" x14ac:dyDescent="0.25">
      <c r="A242" s="18">
        <v>11.5</v>
      </c>
      <c r="B242" s="18">
        <v>780</v>
      </c>
      <c r="C242" s="16">
        <f t="shared" si="15"/>
        <v>4.3152325354680334</v>
      </c>
      <c r="D242" s="16">
        <f t="shared" si="16"/>
        <v>19.625174157882356</v>
      </c>
      <c r="E242" s="18">
        <f t="shared" si="17"/>
        <v>945.30436654786547</v>
      </c>
      <c r="F242" s="18">
        <f t="shared" si="18"/>
        <v>2.8451837051125806E-2</v>
      </c>
      <c r="G242" s="16">
        <f t="shared" si="19"/>
        <v>-4.1448406436194052</v>
      </c>
    </row>
    <row r="243" spans="1:7" x14ac:dyDescent="0.25">
      <c r="A243" s="18">
        <v>11.55</v>
      </c>
      <c r="B243" s="18">
        <v>784</v>
      </c>
      <c r="C243" s="16">
        <f t="shared" si="15"/>
        <v>4.6473186505464712</v>
      </c>
      <c r="D243" s="16">
        <f t="shared" si="16"/>
        <v>19.676530413811768</v>
      </c>
      <c r="E243" s="18">
        <f t="shared" si="17"/>
        <v>946.15351596763878</v>
      </c>
      <c r="F243" s="18">
        <f t="shared" si="18"/>
        <v>2.8414682774682912E-2</v>
      </c>
      <c r="G243" s="16">
        <f t="shared" si="19"/>
        <v>-4.0484383472050753</v>
      </c>
    </row>
    <row r="244" spans="1:7" x14ac:dyDescent="0.25">
      <c r="A244" s="18">
        <v>11.6</v>
      </c>
      <c r="B244" s="18">
        <v>817</v>
      </c>
      <c r="C244" s="16">
        <f t="shared" si="15"/>
        <v>7.4765165993184626</v>
      </c>
      <c r="D244" s="16">
        <f t="shared" si="16"/>
        <v>19.727592552094119</v>
      </c>
      <c r="E244" s="18">
        <f t="shared" si="17"/>
        <v>947.00266538741221</v>
      </c>
      <c r="F244" s="18">
        <f t="shared" si="18"/>
        <v>2.8377885214437581E-2</v>
      </c>
      <c r="G244" s="16">
        <f t="shared" si="19"/>
        <v>-3.1293733589343993</v>
      </c>
    </row>
    <row r="245" spans="1:7" x14ac:dyDescent="0.25">
      <c r="A245" s="18">
        <v>11.65</v>
      </c>
      <c r="B245" s="18">
        <v>810</v>
      </c>
      <c r="C245" s="16">
        <f t="shared" si="15"/>
        <v>6.8479279461570313</v>
      </c>
      <c r="D245" s="16">
        <f t="shared" si="16"/>
        <v>19.778360572729415</v>
      </c>
      <c r="E245" s="18">
        <f t="shared" si="17"/>
        <v>947.85181480718541</v>
      </c>
      <c r="F245" s="18">
        <f t="shared" si="18"/>
        <v>2.8341440971440215E-2</v>
      </c>
      <c r="G245" s="16">
        <f t="shared" si="19"/>
        <v>-3.3463718334798824</v>
      </c>
    </row>
    <row r="246" spans="1:7" x14ac:dyDescent="0.25">
      <c r="A246" s="18">
        <v>11.7</v>
      </c>
      <c r="B246" s="18">
        <v>839</v>
      </c>
      <c r="C246" s="16">
        <f t="shared" si="15"/>
        <v>9.3016097842493686</v>
      </c>
      <c r="D246" s="16">
        <f t="shared" si="16"/>
        <v>19.828834475717649</v>
      </c>
      <c r="E246" s="18">
        <f t="shared" si="17"/>
        <v>948.70096422695872</v>
      </c>
      <c r="F246" s="18">
        <f t="shared" si="18"/>
        <v>2.8305346700905527E-2</v>
      </c>
      <c r="G246" s="16">
        <f t="shared" si="19"/>
        <v>-2.5438617913576462</v>
      </c>
    </row>
    <row r="247" spans="1:7" x14ac:dyDescent="0.25">
      <c r="A247" s="18">
        <v>11.75</v>
      </c>
      <c r="B247" s="18">
        <v>827</v>
      </c>
      <c r="C247" s="16">
        <f t="shared" si="15"/>
        <v>8.2450224903028797</v>
      </c>
      <c r="D247" s="16">
        <f t="shared" si="16"/>
        <v>19.879014261058824</v>
      </c>
      <c r="E247" s="18">
        <f t="shared" si="17"/>
        <v>949.55011364673214</v>
      </c>
      <c r="F247" s="18">
        <f t="shared" si="18"/>
        <v>2.8269599111193502E-2</v>
      </c>
      <c r="G247" s="16">
        <f t="shared" si="19"/>
        <v>-2.9024708199384897</v>
      </c>
    </row>
    <row r="248" spans="1:7" x14ac:dyDescent="0.25">
      <c r="A248" s="18">
        <v>11.8</v>
      </c>
      <c r="B248" s="18">
        <v>827</v>
      </c>
      <c r="C248" s="16">
        <f t="shared" si="15"/>
        <v>8.2143135532841445</v>
      </c>
      <c r="D248" s="16">
        <f t="shared" si="16"/>
        <v>19.928899928752944</v>
      </c>
      <c r="E248" s="18">
        <f t="shared" si="17"/>
        <v>950.39926306650545</v>
      </c>
      <c r="F248" s="18">
        <f t="shared" si="18"/>
        <v>2.823419496281445E-2</v>
      </c>
      <c r="G248" s="16">
        <f t="shared" si="19"/>
        <v>-2.9214024057045149</v>
      </c>
    </row>
    <row r="249" spans="1:7" x14ac:dyDescent="0.25">
      <c r="A249" s="18">
        <v>11.85</v>
      </c>
      <c r="B249" s="18">
        <v>850</v>
      </c>
      <c r="C249" s="16">
        <f t="shared" si="15"/>
        <v>10.124767213400848</v>
      </c>
      <c r="D249" s="16">
        <f t="shared" si="16"/>
        <v>19.978491478799999</v>
      </c>
      <c r="E249" s="18">
        <f t="shared" si="17"/>
        <v>951.24841248627888</v>
      </c>
      <c r="F249" s="18">
        <f t="shared" si="18"/>
        <v>2.8199131067457441E-2</v>
      </c>
      <c r="G249" s="16">
        <f t="shared" si="19"/>
        <v>-2.2917411543318087</v>
      </c>
    </row>
    <row r="250" spans="1:7" x14ac:dyDescent="0.25">
      <c r="A250" s="18">
        <v>11.9</v>
      </c>
      <c r="B250" s="18">
        <v>850</v>
      </c>
      <c r="C250" s="16">
        <f t="shared" si="15"/>
        <v>10.086368816067226</v>
      </c>
      <c r="D250" s="16">
        <f t="shared" si="16"/>
        <v>20.027788911200005</v>
      </c>
      <c r="E250" s="18">
        <f t="shared" si="17"/>
        <v>952.09756190605208</v>
      </c>
      <c r="F250" s="18">
        <f t="shared" si="18"/>
        <v>2.8164404287041461E-2</v>
      </c>
      <c r="G250" s="16">
        <f t="shared" si="19"/>
        <v>-2.3114462663727315</v>
      </c>
    </row>
    <row r="251" spans="1:7" x14ac:dyDescent="0.25">
      <c r="A251" s="18">
        <v>11.95</v>
      </c>
      <c r="B251" s="18">
        <v>830</v>
      </c>
      <c r="C251" s="16">
        <f t="shared" si="15"/>
        <v>8.3746269645148868</v>
      </c>
      <c r="D251" s="16">
        <f t="shared" si="16"/>
        <v>20.076792225952943</v>
      </c>
      <c r="E251" s="18">
        <f t="shared" si="17"/>
        <v>952.94671132582539</v>
      </c>
      <c r="F251" s="18">
        <f t="shared" si="18"/>
        <v>2.8130011532788796E-2</v>
      </c>
      <c r="G251" s="16">
        <f t="shared" si="19"/>
        <v>-2.8937320106564641</v>
      </c>
    </row>
    <row r="252" spans="1:7" x14ac:dyDescent="0.25">
      <c r="A252" s="18">
        <v>12</v>
      </c>
      <c r="B252" s="18">
        <v>858</v>
      </c>
      <c r="C252" s="16">
        <f t="shared" si="15"/>
        <v>10.677125118588236</v>
      </c>
      <c r="D252" s="16">
        <f t="shared" si="16"/>
        <v>20.125501423058825</v>
      </c>
      <c r="E252" s="18">
        <f t="shared" si="17"/>
        <v>953.7958607455987</v>
      </c>
      <c r="F252" s="18">
        <f t="shared" si="18"/>
        <v>2.8095949764319846E-2</v>
      </c>
      <c r="G252" s="16">
        <f t="shared" si="19"/>
        <v>-2.1260306141741121</v>
      </c>
    </row>
    <row r="253" spans="1:7" x14ac:dyDescent="0.25">
      <c r="A253" s="18">
        <v>12.05</v>
      </c>
      <c r="B253" s="18">
        <v>832</v>
      </c>
      <c r="C253" s="16">
        <f t="shared" si="15"/>
        <v>8.4791631952296775</v>
      </c>
      <c r="D253" s="16">
        <f t="shared" si="16"/>
        <v>20.173916502517649</v>
      </c>
      <c r="E253" s="18">
        <f t="shared" si="17"/>
        <v>954.64501016537213</v>
      </c>
      <c r="F253" s="18">
        <f t="shared" si="18"/>
        <v>2.8062215988768999E-2</v>
      </c>
      <c r="G253" s="16">
        <f t="shared" si="19"/>
        <v>-2.8755659629724017</v>
      </c>
    </row>
    <row r="254" spans="1:7" x14ac:dyDescent="0.25">
      <c r="A254" s="18">
        <v>12.1</v>
      </c>
      <c r="B254" s="18">
        <v>859</v>
      </c>
      <c r="C254" s="16">
        <f t="shared" si="15"/>
        <v>10.679507228456979</v>
      </c>
      <c r="D254" s="16">
        <f t="shared" si="16"/>
        <v>20.222037464329411</v>
      </c>
      <c r="E254" s="18">
        <f t="shared" si="17"/>
        <v>955.49415958514544</v>
      </c>
      <c r="F254" s="18">
        <f t="shared" si="18"/>
        <v>2.8028807259920848E-2</v>
      </c>
      <c r="G254" s="16">
        <f t="shared" si="19"/>
        <v>-2.1378166102294966</v>
      </c>
    </row>
    <row r="255" spans="1:7" x14ac:dyDescent="0.25">
      <c r="A255" s="18">
        <v>12.15</v>
      </c>
      <c r="B255" s="18">
        <v>838</v>
      </c>
      <c r="C255" s="16">
        <f t="shared" si="15"/>
        <v>8.9110999430859348</v>
      </c>
      <c r="D255" s="16">
        <f t="shared" si="16"/>
        <v>20.269864308494121</v>
      </c>
      <c r="E255" s="18">
        <f t="shared" si="17"/>
        <v>956.34330900491864</v>
      </c>
      <c r="F255" s="18">
        <f t="shared" si="18"/>
        <v>2.7995720677366269E-2</v>
      </c>
      <c r="G255" s="16">
        <f t="shared" si="19"/>
        <v>-2.7456367635882293</v>
      </c>
    </row>
    <row r="256" spans="1:7" x14ac:dyDescent="0.25">
      <c r="A256" s="18">
        <v>12.2</v>
      </c>
      <c r="B256" s="18">
        <v>838</v>
      </c>
      <c r="C256" s="16">
        <f t="shared" si="15"/>
        <v>8.8784751668042396</v>
      </c>
      <c r="D256" s="16">
        <f t="shared" si="16"/>
        <v>20.317397035011766</v>
      </c>
      <c r="E256" s="18">
        <f t="shared" si="17"/>
        <v>957.19245842469206</v>
      </c>
      <c r="F256" s="18">
        <f t="shared" si="18"/>
        <v>2.7962953385677856E-2</v>
      </c>
      <c r="G256" s="16">
        <f t="shared" si="19"/>
        <v>-2.7648387326456683</v>
      </c>
    </row>
    <row r="257" spans="1:7" x14ac:dyDescent="0.25">
      <c r="A257" s="18">
        <v>12.25</v>
      </c>
      <c r="B257" s="18">
        <v>860</v>
      </c>
      <c r="C257" s="16">
        <f t="shared" si="15"/>
        <v>10.642011072969989</v>
      </c>
      <c r="D257" s="16">
        <f t="shared" si="16"/>
        <v>20.364635643882355</v>
      </c>
      <c r="E257" s="18">
        <f t="shared" si="17"/>
        <v>958.04160784446537</v>
      </c>
      <c r="F257" s="18">
        <f t="shared" si="18"/>
        <v>2.7930502573604125E-2</v>
      </c>
      <c r="G257" s="16">
        <f t="shared" si="19"/>
        <v>-2.1695568719581599</v>
      </c>
    </row>
    <row r="258" spans="1:7" x14ac:dyDescent="0.25">
      <c r="A258" s="18">
        <v>12.3</v>
      </c>
      <c r="B258" s="18">
        <v>860</v>
      </c>
      <c r="C258" s="16">
        <f t="shared" si="15"/>
        <v>10.602567490659011</v>
      </c>
      <c r="D258" s="16">
        <f t="shared" si="16"/>
        <v>20.411580135105883</v>
      </c>
      <c r="E258" s="18">
        <f t="shared" si="17"/>
        <v>958.8907572642388</v>
      </c>
      <c r="F258" s="18">
        <f t="shared" si="18"/>
        <v>2.7898365473282082E-2</v>
      </c>
      <c r="G258" s="16">
        <f t="shared" si="19"/>
        <v>-2.1894407655909913</v>
      </c>
    </row>
    <row r="259" spans="1:7" x14ac:dyDescent="0.25">
      <c r="A259" s="18">
        <v>12.35</v>
      </c>
      <c r="B259" s="18">
        <v>831</v>
      </c>
      <c r="C259" s="16">
        <f t="shared" si="15"/>
        <v>8.2152413367354171</v>
      </c>
      <c r="D259" s="16">
        <f t="shared" si="16"/>
        <v>20.458230508682352</v>
      </c>
      <c r="E259" s="18">
        <f t="shared" si="17"/>
        <v>959.73990668401211</v>
      </c>
      <c r="F259" s="18">
        <f t="shared" si="18"/>
        <v>2.7866539359467597E-2</v>
      </c>
      <c r="G259" s="16">
        <f t="shared" si="19"/>
        <v>-3.0174355910489505</v>
      </c>
    </row>
    <row r="260" spans="1:7" x14ac:dyDescent="0.25">
      <c r="A260" s="18">
        <v>12.4</v>
      </c>
      <c r="B260" s="18">
        <v>854</v>
      </c>
      <c r="C260" s="16">
        <f t="shared" si="15"/>
        <v>10.040692481017077</v>
      </c>
      <c r="D260" s="16">
        <f t="shared" si="16"/>
        <v>20.504586764611766</v>
      </c>
      <c r="E260" s="18">
        <f t="shared" si="17"/>
        <v>960.58905610378531</v>
      </c>
      <c r="F260" s="18">
        <f t="shared" si="18"/>
        <v>2.7835021548783177E-2</v>
      </c>
      <c r="G260" s="16">
        <f t="shared" si="19"/>
        <v>-2.3961630590714607</v>
      </c>
    </row>
    <row r="261" spans="1:7" x14ac:dyDescent="0.25">
      <c r="A261" s="18">
        <v>12.45</v>
      </c>
      <c r="B261" s="18">
        <v>854</v>
      </c>
      <c r="C261" s="16">
        <f t="shared" si="15"/>
        <v>10.004068184971411</v>
      </c>
      <c r="D261" s="16">
        <f t="shared" si="16"/>
        <v>20.550648902894117</v>
      </c>
      <c r="E261" s="18">
        <f t="shared" si="17"/>
        <v>961.43820552355862</v>
      </c>
      <c r="F261" s="18">
        <f t="shared" si="18"/>
        <v>2.7803809398982637E-2</v>
      </c>
      <c r="G261" s="16">
        <f t="shared" si="19"/>
        <v>-2.4158050634242692</v>
      </c>
    </row>
    <row r="262" spans="1:7" x14ac:dyDescent="0.25">
      <c r="A262" s="18">
        <v>12.5</v>
      </c>
      <c r="B262" s="18">
        <v>865</v>
      </c>
      <c r="C262" s="16">
        <f t="shared" si="15"/>
        <v>10.847713353882355</v>
      </c>
      <c r="D262" s="16">
        <f t="shared" si="16"/>
        <v>20.596416923529411</v>
      </c>
      <c r="E262" s="18">
        <f t="shared" si="17"/>
        <v>962.28735494333205</v>
      </c>
      <c r="F262" s="18">
        <f t="shared" si="18"/>
        <v>2.7772900308232266E-2</v>
      </c>
      <c r="G262" s="16">
        <f t="shared" si="19"/>
        <v>-2.1299297761687979</v>
      </c>
    </row>
    <row r="263" spans="1:7" x14ac:dyDescent="0.25">
      <c r="A263" s="18">
        <v>12.55</v>
      </c>
      <c r="B263" s="18">
        <v>865</v>
      </c>
      <c r="C263" s="16">
        <f t="shared" si="15"/>
        <v>10.808118790957579</v>
      </c>
      <c r="D263" s="16">
        <f t="shared" si="16"/>
        <v>20.641890826517649</v>
      </c>
      <c r="E263" s="18">
        <f t="shared" si="17"/>
        <v>963.13650436310536</v>
      </c>
      <c r="F263" s="18">
        <f t="shared" si="18"/>
        <v>2.7742291714408056E-2</v>
      </c>
      <c r="G263" s="16">
        <f t="shared" si="19"/>
        <v>-2.1498781750273324</v>
      </c>
    </row>
    <row r="264" spans="1:7" x14ac:dyDescent="0.25">
      <c r="A264" s="18">
        <v>12.6</v>
      </c>
      <c r="B264" s="18">
        <v>830</v>
      </c>
      <c r="C264" s="16">
        <f t="shared" si="15"/>
        <v>7.99103735014753</v>
      </c>
      <c r="D264" s="16">
        <f t="shared" si="16"/>
        <v>20.687070611858822</v>
      </c>
      <c r="E264" s="18">
        <f t="shared" si="17"/>
        <v>963.98565378287879</v>
      </c>
      <c r="F264" s="18">
        <f t="shared" si="18"/>
        <v>2.7711981094408554E-2</v>
      </c>
      <c r="G264" s="16">
        <f t="shared" si="19"/>
        <v>-3.1397281948585789</v>
      </c>
    </row>
    <row r="265" spans="1:7" x14ac:dyDescent="0.25">
      <c r="A265" s="18">
        <v>12.65</v>
      </c>
      <c r="B265" s="18">
        <v>851</v>
      </c>
      <c r="C265" s="16">
        <f t="shared" si="15"/>
        <v>9.6230795477907467</v>
      </c>
      <c r="D265" s="16">
        <f t="shared" si="16"/>
        <v>20.731956279552946</v>
      </c>
      <c r="E265" s="18">
        <f t="shared" si="17"/>
        <v>964.83480320265198</v>
      </c>
      <c r="F265" s="18">
        <f t="shared" si="18"/>
        <v>2.768196596348298E-2</v>
      </c>
      <c r="G265" s="16">
        <f t="shared" si="19"/>
        <v>-2.5772698396285936</v>
      </c>
    </row>
    <row r="266" spans="1:7" x14ac:dyDescent="0.25">
      <c r="A266" s="18">
        <v>12.7</v>
      </c>
      <c r="B266" s="18">
        <v>825</v>
      </c>
      <c r="C266" s="16">
        <f t="shared" si="15"/>
        <v>7.5414604590236198</v>
      </c>
      <c r="D266" s="16">
        <f t="shared" si="16"/>
        <v>20.776547829600002</v>
      </c>
      <c r="E266" s="18">
        <f t="shared" si="17"/>
        <v>965.68395262242529</v>
      </c>
      <c r="F266" s="18">
        <f t="shared" si="18"/>
        <v>2.7652243874574198E-2</v>
      </c>
      <c r="G266" s="16">
        <f t="shared" si="19"/>
        <v>-3.3157087996984931</v>
      </c>
    </row>
    <row r="267" spans="1:7" x14ac:dyDescent="0.25">
      <c r="A267" s="18">
        <v>12.75</v>
      </c>
      <c r="B267" s="18">
        <v>825</v>
      </c>
      <c r="C267" s="16">
        <f t="shared" si="15"/>
        <v>7.5153604127058848</v>
      </c>
      <c r="D267" s="16">
        <f t="shared" si="16"/>
        <v>20.820845262000002</v>
      </c>
      <c r="E267" s="18">
        <f t="shared" si="17"/>
        <v>966.53310204219872</v>
      </c>
      <c r="F267" s="18">
        <f t="shared" si="18"/>
        <v>2.7622812417676147E-2</v>
      </c>
      <c r="G267" s="16">
        <f t="shared" si="19"/>
        <v>-3.3344120255537839</v>
      </c>
    </row>
    <row r="268" spans="1:7" x14ac:dyDescent="0.25">
      <c r="A268" s="18">
        <v>12.8</v>
      </c>
      <c r="B268" s="18">
        <v>806</v>
      </c>
      <c r="C268" s="16">
        <f t="shared" si="15"/>
        <v>6.0050662950588229</v>
      </c>
      <c r="D268" s="16">
        <f t="shared" si="16"/>
        <v>20.864848576752944</v>
      </c>
      <c r="E268" s="18">
        <f t="shared" si="17"/>
        <v>967.38225146197203</v>
      </c>
      <c r="F268" s="18">
        <f t="shared" si="18"/>
        <v>2.7593669219205419E-2</v>
      </c>
      <c r="G268" s="16">
        <f t="shared" si="19"/>
        <v>-3.877390734756557</v>
      </c>
    </row>
    <row r="269" spans="1:7" x14ac:dyDescent="0.25">
      <c r="A269" s="18">
        <v>12.85</v>
      </c>
      <c r="B269" s="18">
        <v>806</v>
      </c>
      <c r="C269" s="16">
        <f t="shared" si="15"/>
        <v>5.9851017722847297</v>
      </c>
      <c r="D269" s="16">
        <f t="shared" si="16"/>
        <v>20.908557773858824</v>
      </c>
      <c r="E269" s="18">
        <f t="shared" si="17"/>
        <v>968.23140088174546</v>
      </c>
      <c r="F269" s="18">
        <f t="shared" si="18"/>
        <v>2.7564811941386564E-2</v>
      </c>
      <c r="G269" s="16">
        <f t="shared" si="19"/>
        <v>-3.8955375932909746</v>
      </c>
    </row>
    <row r="270" spans="1:7" x14ac:dyDescent="0.25">
      <c r="A270" s="18">
        <v>12.9</v>
      </c>
      <c r="B270" s="18">
        <v>775</v>
      </c>
      <c r="C270" s="16">
        <f t="shared" ref="C270:C333" si="20">( B270+(500*$F$2*A270*($A$823-A270))-($B$12+$C$4) )/A270</f>
        <v>3.5621684382416796</v>
      </c>
      <c r="D270" s="16">
        <f t="shared" ref="D270:D333" si="21">500 * $F$2 * A270 * ($A$823 - A270)</f>
        <v>20.951972853317649</v>
      </c>
      <c r="E270" s="18">
        <f t="shared" ref="E270:E333" si="22">((($B$12+$C$4)*($A$823 - A270)) + (($B$823 + $C$5) * A270))/$A$823</f>
        <v>969.08055030151854</v>
      </c>
      <c r="F270" s="18">
        <f t="shared" ref="F270:F333" si="23">SQRT( (0.002 *$A$823) / ((300/$C$6) * A270 * ($A$823 - A270)) )</f>
        <v>2.7536238281650832E-2</v>
      </c>
      <c r="G270" s="16">
        <f t="shared" ref="G270:G333" si="24">(B270 + D270 - E270) * F270</f>
        <v>-4.7673097619768994</v>
      </c>
    </row>
    <row r="271" spans="1:7" x14ac:dyDescent="0.25">
      <c r="A271" s="18">
        <v>12.95</v>
      </c>
      <c r="B271" s="18">
        <v>775</v>
      </c>
      <c r="C271" s="16">
        <f t="shared" si="20"/>
        <v>3.551744696148988</v>
      </c>
      <c r="D271" s="16">
        <f t="shared" si="21"/>
        <v>20.995093815129415</v>
      </c>
      <c r="E271" s="18">
        <f t="shared" si="22"/>
        <v>969.92969972129197</v>
      </c>
      <c r="F271" s="18">
        <f t="shared" si="23"/>
        <v>2.7507945972047979E-2</v>
      </c>
      <c r="G271" s="16">
        <f t="shared" si="24"/>
        <v>-4.7845837419361779</v>
      </c>
    </row>
    <row r="272" spans="1:7" x14ac:dyDescent="0.25">
      <c r="A272" s="18">
        <v>13</v>
      </c>
      <c r="B272" s="18">
        <v>767</v>
      </c>
      <c r="C272" s="16">
        <f t="shared" si="20"/>
        <v>2.9259938968687824</v>
      </c>
      <c r="D272" s="16">
        <f t="shared" si="21"/>
        <v>21.037920659294119</v>
      </c>
      <c r="E272" s="18">
        <f t="shared" si="22"/>
        <v>970.77884914106528</v>
      </c>
      <c r="F272" s="18">
        <f t="shared" si="23"/>
        <v>2.7479932778670845E-2</v>
      </c>
      <c r="G272" s="16">
        <f t="shared" si="24"/>
        <v>-5.0217084305909667</v>
      </c>
    </row>
    <row r="273" spans="1:7" x14ac:dyDescent="0.25">
      <c r="A273" s="18">
        <v>13.05</v>
      </c>
      <c r="B273" s="18">
        <v>767</v>
      </c>
      <c r="C273" s="16">
        <f t="shared" si="20"/>
        <v>2.9180424050430482</v>
      </c>
      <c r="D273" s="16">
        <f t="shared" si="21"/>
        <v>21.080453385811769</v>
      </c>
      <c r="E273" s="18">
        <f t="shared" si="22"/>
        <v>971.62799856083871</v>
      </c>
      <c r="F273" s="18">
        <f t="shared" si="23"/>
        <v>2.7452196501092336E-2</v>
      </c>
      <c r="G273" s="16">
        <f t="shared" si="24"/>
        <v>-5.0387832774379619</v>
      </c>
    </row>
    <row r="274" spans="1:7" x14ac:dyDescent="0.25">
      <c r="A274" s="18">
        <v>13.1</v>
      </c>
      <c r="B274" s="18">
        <v>757</v>
      </c>
      <c r="C274" s="16">
        <f t="shared" si="20"/>
        <v>2.14677038127346</v>
      </c>
      <c r="D274" s="16">
        <f t="shared" si="21"/>
        <v>21.122691994682352</v>
      </c>
      <c r="E274" s="18">
        <f t="shared" si="22"/>
        <v>972.47714798061202</v>
      </c>
      <c r="F274" s="18">
        <f t="shared" si="23"/>
        <v>2.7424734971814604E-2</v>
      </c>
      <c r="G274" s="16">
        <f t="shared" si="24"/>
        <v>-5.3301194460053285</v>
      </c>
    </row>
    <row r="275" spans="1:7" x14ac:dyDescent="0.25">
      <c r="A275" s="18">
        <v>13.15</v>
      </c>
      <c r="B275" s="18">
        <v>757</v>
      </c>
      <c r="C275" s="16">
        <f t="shared" si="20"/>
        <v>2.1417974513996905</v>
      </c>
      <c r="D275" s="16">
        <f t="shared" si="21"/>
        <v>21.164636485905888</v>
      </c>
      <c r="E275" s="18">
        <f t="shared" si="22"/>
        <v>973.32629740038522</v>
      </c>
      <c r="F275" s="18">
        <f t="shared" si="23"/>
        <v>2.7397546055729971E-2</v>
      </c>
      <c r="G275" s="16">
        <f t="shared" si="24"/>
        <v>-5.3469505932172021</v>
      </c>
    </row>
    <row r="276" spans="1:7" x14ac:dyDescent="0.25">
      <c r="A276" s="18">
        <v>13.2</v>
      </c>
      <c r="B276" s="18">
        <v>749</v>
      </c>
      <c r="C276" s="16">
        <f t="shared" si="20"/>
        <v>1.5307793075365426</v>
      </c>
      <c r="D276" s="16">
        <f t="shared" si="21"/>
        <v>21.206286859482354</v>
      </c>
      <c r="E276" s="18">
        <f t="shared" si="22"/>
        <v>974.17544682015864</v>
      </c>
      <c r="F276" s="18">
        <f t="shared" si="23"/>
        <v>2.7370627649593519E-2</v>
      </c>
      <c r="G276" s="16">
        <f t="shared" si="24"/>
        <v>-5.5827639292840496</v>
      </c>
    </row>
    <row r="277" spans="1:7" x14ac:dyDescent="0.25">
      <c r="A277" s="18">
        <v>13.25</v>
      </c>
      <c r="B277" s="18">
        <v>749</v>
      </c>
      <c r="C277" s="16">
        <f t="shared" si="20"/>
        <v>1.5281240087103196</v>
      </c>
      <c r="D277" s="16">
        <f t="shared" si="21"/>
        <v>21.247643115411769</v>
      </c>
      <c r="E277" s="18">
        <f t="shared" si="22"/>
        <v>975.02459623993195</v>
      </c>
      <c r="F277" s="18">
        <f t="shared" si="23"/>
        <v>2.7343977681506801E-2</v>
      </c>
      <c r="G277" s="16">
        <f t="shared" si="24"/>
        <v>-5.5994164359238452</v>
      </c>
    </row>
    <row r="278" spans="1:7" x14ac:dyDescent="0.25">
      <c r="A278" s="18">
        <v>13.3</v>
      </c>
      <c r="B278" s="18">
        <v>744</v>
      </c>
      <c r="C278" s="16">
        <f t="shared" si="20"/>
        <v>1.1495267108040721</v>
      </c>
      <c r="D278" s="16">
        <f t="shared" si="21"/>
        <v>21.288705253694118</v>
      </c>
      <c r="E278" s="18">
        <f t="shared" si="22"/>
        <v>975.87374565970526</v>
      </c>
      <c r="F278" s="18">
        <f t="shared" si="23"/>
        <v>2.7317594110412693E-2</v>
      </c>
      <c r="G278" s="16">
        <f t="shared" si="24"/>
        <v>-5.7526766595362684</v>
      </c>
    </row>
    <row r="279" spans="1:7" x14ac:dyDescent="0.25">
      <c r="A279" s="18">
        <v>13.35</v>
      </c>
      <c r="B279" s="18">
        <v>744</v>
      </c>
      <c r="C279" s="16">
        <f t="shared" si="20"/>
        <v>1.1482751516351624</v>
      </c>
      <c r="D279" s="16">
        <f t="shared" si="21"/>
        <v>21.329473274329413</v>
      </c>
      <c r="E279" s="18">
        <f t="shared" si="22"/>
        <v>976.72289507947869</v>
      </c>
      <c r="F279" s="18">
        <f t="shared" si="23"/>
        <v>2.7291474925600856E-2</v>
      </c>
      <c r="G279" s="16">
        <f t="shared" si="24"/>
        <v>-5.7692382706321963</v>
      </c>
    </row>
    <row r="280" spans="1:7" x14ac:dyDescent="0.25">
      <c r="A280" s="18">
        <v>13.4</v>
      </c>
      <c r="B280" s="18">
        <v>739</v>
      </c>
      <c r="C280" s="16">
        <f t="shared" si="20"/>
        <v>0.7738766550237024</v>
      </c>
      <c r="D280" s="16">
        <f t="shared" si="21"/>
        <v>21.369947177317648</v>
      </c>
      <c r="E280" s="18">
        <f t="shared" si="22"/>
        <v>977.57204449925189</v>
      </c>
      <c r="F280" s="18">
        <f t="shared" si="23"/>
        <v>2.7265618146223726E-2</v>
      </c>
      <c r="G280" s="16">
        <f t="shared" si="24"/>
        <v>-5.9221494461387829</v>
      </c>
    </row>
    <row r="281" spans="1:7" x14ac:dyDescent="0.25">
      <c r="A281" s="18">
        <v>13.45</v>
      </c>
      <c r="B281" s="18">
        <v>734</v>
      </c>
      <c r="C281" s="16">
        <f t="shared" si="20"/>
        <v>0.40223992287426502</v>
      </c>
      <c r="D281" s="16">
        <f t="shared" si="21"/>
        <v>21.410126962658826</v>
      </c>
      <c r="E281" s="18">
        <f t="shared" si="22"/>
        <v>978.4211939190252</v>
      </c>
      <c r="F281" s="18">
        <f t="shared" si="23"/>
        <v>2.7240021820822736E-2</v>
      </c>
      <c r="G281" s="16">
        <f t="shared" si="24"/>
        <v>-6.0748263301763794</v>
      </c>
    </row>
    <row r="282" spans="1:7" x14ac:dyDescent="0.25">
      <c r="A282" s="18">
        <v>13.5</v>
      </c>
      <c r="B282" s="18">
        <v>734</v>
      </c>
      <c r="C282" s="16">
        <f t="shared" si="20"/>
        <v>0.40370463928540329</v>
      </c>
      <c r="D282" s="16">
        <f t="shared" si="21"/>
        <v>21.450012630352944</v>
      </c>
      <c r="E282" s="18">
        <f t="shared" si="22"/>
        <v>979.27034333879863</v>
      </c>
      <c r="F282" s="18">
        <f t="shared" si="23"/>
        <v>2.7214684026864458E-2</v>
      </c>
      <c r="G282" s="16">
        <f t="shared" si="24"/>
        <v>-6.0911995790186575</v>
      </c>
    </row>
    <row r="283" spans="1:7" x14ac:dyDescent="0.25">
      <c r="A283" s="18">
        <v>13.55</v>
      </c>
      <c r="B283" s="18">
        <v>730</v>
      </c>
      <c r="C283" s="16">
        <f t="shared" si="20"/>
        <v>0.10993388785239594</v>
      </c>
      <c r="D283" s="16">
        <f t="shared" si="21"/>
        <v>21.489604180400004</v>
      </c>
      <c r="E283" s="18">
        <f t="shared" si="22"/>
        <v>980.11949275857194</v>
      </c>
      <c r="F283" s="18">
        <f t="shared" si="23"/>
        <v>2.7189602870286555E-2</v>
      </c>
      <c r="G283" s="16">
        <f t="shared" si="24"/>
        <v>-6.21635587471836</v>
      </c>
    </row>
    <row r="284" spans="1:7" x14ac:dyDescent="0.25">
      <c r="A284" s="18">
        <v>13.6</v>
      </c>
      <c r="B284" s="18">
        <v>724</v>
      </c>
      <c r="C284" s="16">
        <f t="shared" si="20"/>
        <v>-0.32875723435293813</v>
      </c>
      <c r="D284" s="16">
        <f t="shared" si="21"/>
        <v>21.528901612799999</v>
      </c>
      <c r="E284" s="18">
        <f t="shared" si="22"/>
        <v>980.96864217834536</v>
      </c>
      <c r="F284" s="18">
        <f t="shared" si="23"/>
        <v>2.7164776485053187E-2</v>
      </c>
      <c r="G284" s="16">
        <f t="shared" si="24"/>
        <v>-6.3956679281619486</v>
      </c>
    </row>
    <row r="285" spans="1:7" x14ac:dyDescent="0.25">
      <c r="A285" s="18">
        <v>13.65</v>
      </c>
      <c r="B285" s="18">
        <v>722</v>
      </c>
      <c r="C285" s="16">
        <f t="shared" si="20"/>
        <v>-0.47121575622322748</v>
      </c>
      <c r="D285" s="16">
        <f t="shared" si="21"/>
        <v>21.567904927552945</v>
      </c>
      <c r="E285" s="18">
        <f t="shared" si="22"/>
        <v>981.81779159811856</v>
      </c>
      <c r="F285" s="18">
        <f t="shared" si="23"/>
        <v>2.7140203032719711E-2</v>
      </c>
      <c r="G285" s="16">
        <f t="shared" si="24"/>
        <v>-6.4661502967616125</v>
      </c>
    </row>
    <row r="286" spans="1:7" x14ac:dyDescent="0.25">
      <c r="A286" s="18">
        <v>13.7</v>
      </c>
      <c r="B286" s="18">
        <v>719</v>
      </c>
      <c r="C286" s="16">
        <f t="shared" si="20"/>
        <v>-0.68564860403950434</v>
      </c>
      <c r="D286" s="16">
        <f t="shared" si="21"/>
        <v>21.606614124658826</v>
      </c>
      <c r="E286" s="18">
        <f t="shared" si="22"/>
        <v>982.66694101789187</v>
      </c>
      <c r="F286" s="18">
        <f t="shared" si="23"/>
        <v>2.711588070200651E-2</v>
      </c>
      <c r="G286" s="16">
        <f t="shared" si="24"/>
        <v>-6.5636789467256067</v>
      </c>
    </row>
    <row r="287" spans="1:7" x14ac:dyDescent="0.25">
      <c r="A287" s="18">
        <v>13.75</v>
      </c>
      <c r="B287" s="18">
        <v>713</v>
      </c>
      <c r="C287" s="16">
        <f t="shared" si="20"/>
        <v>-1.1167251487914407</v>
      </c>
      <c r="D287" s="16">
        <f t="shared" si="21"/>
        <v>21.645029204117652</v>
      </c>
      <c r="E287" s="18">
        <f t="shared" si="22"/>
        <v>983.51609043766518</v>
      </c>
      <c r="F287" s="18">
        <f t="shared" si="23"/>
        <v>2.7091807708381588E-2</v>
      </c>
      <c r="G287" s="16">
        <f t="shared" si="24"/>
        <v>-6.7423669351201285</v>
      </c>
    </row>
    <row r="288" spans="1:7" x14ac:dyDescent="0.25">
      <c r="A288" s="18">
        <v>13.8</v>
      </c>
      <c r="B288" s="18">
        <v>713</v>
      </c>
      <c r="C288" s="16">
        <f t="shared" si="20"/>
        <v>-1.1099166546427957</v>
      </c>
      <c r="D288" s="16">
        <f t="shared" si="21"/>
        <v>21.683150165929415</v>
      </c>
      <c r="E288" s="18">
        <f t="shared" si="22"/>
        <v>984.36523985743861</v>
      </c>
      <c r="F288" s="18">
        <f t="shared" si="23"/>
        <v>2.7067982293651902E-2</v>
      </c>
      <c r="G288" s="16">
        <f t="shared" si="24"/>
        <v>-6.7583903828117773</v>
      </c>
    </row>
    <row r="289" spans="1:7" x14ac:dyDescent="0.25">
      <c r="A289" s="18">
        <v>13.85</v>
      </c>
      <c r="B289" s="18">
        <v>707</v>
      </c>
      <c r="C289" s="16">
        <f t="shared" si="20"/>
        <v>-1.5363915516177553</v>
      </c>
      <c r="D289" s="16">
        <f t="shared" si="21"/>
        <v>21.720977010094121</v>
      </c>
      <c r="E289" s="18">
        <f t="shared" si="22"/>
        <v>985.21438927721192</v>
      </c>
      <c r="F289" s="18">
        <f t="shared" si="23"/>
        <v>2.7044402725563067E-2</v>
      </c>
      <c r="G289" s="16">
        <f t="shared" si="24"/>
        <v>-6.9367111378058128</v>
      </c>
    </row>
    <row r="290" spans="1:7" x14ac:dyDescent="0.25">
      <c r="A290" s="18">
        <v>13.9</v>
      </c>
      <c r="B290" s="18">
        <v>707</v>
      </c>
      <c r="C290" s="16">
        <f t="shared" si="20"/>
        <v>-1.5281647671502292</v>
      </c>
      <c r="D290" s="16">
        <f t="shared" si="21"/>
        <v>21.758509736611767</v>
      </c>
      <c r="E290" s="18">
        <f t="shared" si="22"/>
        <v>986.06353869698512</v>
      </c>
      <c r="F290" s="18">
        <f t="shared" si="23"/>
        <v>2.7021067297407393E-2</v>
      </c>
      <c r="G290" s="16">
        <f t="shared" si="24"/>
        <v>-6.9526565034996057</v>
      </c>
    </row>
    <row r="291" spans="1:7" x14ac:dyDescent="0.25">
      <c r="A291" s="18">
        <v>13.95</v>
      </c>
      <c r="B291" s="18">
        <v>700</v>
      </c>
      <c r="C291" s="16">
        <f t="shared" si="20"/>
        <v>-2.0218101544457086</v>
      </c>
      <c r="D291" s="16">
        <f t="shared" si="21"/>
        <v>21.795748345482355</v>
      </c>
      <c r="E291" s="18">
        <f t="shared" si="22"/>
        <v>986.91268811675855</v>
      </c>
      <c r="F291" s="18">
        <f t="shared" si="23"/>
        <v>2.6997974327639968E-2</v>
      </c>
      <c r="G291" s="16">
        <f t="shared" si="24"/>
        <v>-7.1576203337673858</v>
      </c>
    </row>
    <row r="292" spans="1:7" x14ac:dyDescent="0.25">
      <c r="A292" s="18">
        <v>14</v>
      </c>
      <c r="B292" s="18">
        <v>694</v>
      </c>
      <c r="C292" s="16">
        <f t="shared" si="20"/>
        <v>-2.4405219402352958</v>
      </c>
      <c r="D292" s="16">
        <f t="shared" si="21"/>
        <v>21.832692836705885</v>
      </c>
      <c r="E292" s="18">
        <f t="shared" si="22"/>
        <v>987.76183753653186</v>
      </c>
      <c r="F292" s="18">
        <f t="shared" si="23"/>
        <v>2.6975122159502568E-2</v>
      </c>
      <c r="G292" s="16">
        <f t="shared" si="24"/>
        <v>-7.3353218970068568</v>
      </c>
    </row>
    <row r="293" spans="1:7" x14ac:dyDescent="0.25">
      <c r="A293" s="18">
        <v>14.05</v>
      </c>
      <c r="B293" s="18">
        <v>703</v>
      </c>
      <c r="C293" s="16">
        <f t="shared" si="20"/>
        <v>-1.7886588462432449</v>
      </c>
      <c r="D293" s="16">
        <f t="shared" si="21"/>
        <v>21.869343210282356</v>
      </c>
      <c r="E293" s="18">
        <f t="shared" si="22"/>
        <v>988.61098695630528</v>
      </c>
      <c r="F293" s="18">
        <f t="shared" si="23"/>
        <v>2.6952509160655381E-2</v>
      </c>
      <c r="G293" s="16">
        <f t="shared" si="24"/>
        <v>-7.1084990691109891</v>
      </c>
    </row>
    <row r="294" spans="1:7" x14ac:dyDescent="0.25">
      <c r="A294" s="18">
        <v>14.1</v>
      </c>
      <c r="B294" s="18">
        <v>713</v>
      </c>
      <c r="C294" s="16">
        <f t="shared" si="20"/>
        <v>-1.0705177683537741</v>
      </c>
      <c r="D294" s="16">
        <f t="shared" si="21"/>
        <v>21.905699466211765</v>
      </c>
      <c r="E294" s="18">
        <f t="shared" si="22"/>
        <v>989.46013637607859</v>
      </c>
      <c r="F294" s="18">
        <f t="shared" si="23"/>
        <v>2.6930133722816149E-2</v>
      </c>
      <c r="G294" s="16">
        <f t="shared" si="24"/>
        <v>-6.85518502571888</v>
      </c>
    </row>
    <row r="295" spans="1:7" x14ac:dyDescent="0.25">
      <c r="A295" s="18">
        <v>14.15</v>
      </c>
      <c r="B295" s="18">
        <v>723</v>
      </c>
      <c r="C295" s="16">
        <f t="shared" si="20"/>
        <v>-0.35747267812762512</v>
      </c>
      <c r="D295" s="16">
        <f t="shared" si="21"/>
        <v>21.941761604494122</v>
      </c>
      <c r="E295" s="18">
        <f t="shared" si="22"/>
        <v>990.30928579585179</v>
      </c>
      <c r="F295" s="18">
        <f t="shared" si="23"/>
        <v>2.6907994261406762E-2</v>
      </c>
      <c r="G295" s="16">
        <f t="shared" si="24"/>
        <v>-6.6023479328766372</v>
      </c>
    </row>
    <row r="296" spans="1:7" x14ac:dyDescent="0.25">
      <c r="A296" s="18">
        <v>14.2</v>
      </c>
      <c r="B296" s="18">
        <v>723</v>
      </c>
      <c r="C296" s="16">
        <f t="shared" si="20"/>
        <v>-0.35369509682187578</v>
      </c>
      <c r="D296" s="16">
        <f t="shared" si="21"/>
        <v>21.977529625129414</v>
      </c>
      <c r="E296" s="18">
        <f t="shared" si="22"/>
        <v>991.1584352156251</v>
      </c>
      <c r="F296" s="18">
        <f t="shared" si="23"/>
        <v>2.6886089215207007E-2</v>
      </c>
      <c r="G296" s="16">
        <f t="shared" si="24"/>
        <v>-6.6188417907865222</v>
      </c>
    </row>
    <row r="297" spans="1:7" x14ac:dyDescent="0.25">
      <c r="A297" s="18">
        <v>14.25</v>
      </c>
      <c r="B297" s="18">
        <v>720</v>
      </c>
      <c r="C297" s="16">
        <f t="shared" si="20"/>
        <v>-0.56049098048296986</v>
      </c>
      <c r="D297" s="16">
        <f t="shared" si="21"/>
        <v>22.01300352811765</v>
      </c>
      <c r="E297" s="18">
        <f t="shared" si="22"/>
        <v>992.00758463539853</v>
      </c>
      <c r="F297" s="18">
        <f t="shared" si="23"/>
        <v>2.6864417046015346E-2</v>
      </c>
      <c r="G297" s="16">
        <f t="shared" si="24"/>
        <v>-6.7159586861099019</v>
      </c>
    </row>
    <row r="298" spans="1:7" x14ac:dyDescent="0.25">
      <c r="A298" s="18">
        <v>14.3</v>
      </c>
      <c r="B298" s="18">
        <v>720</v>
      </c>
      <c r="C298" s="16">
        <f t="shared" si="20"/>
        <v>-0.5560710969609215</v>
      </c>
      <c r="D298" s="16">
        <f t="shared" si="21"/>
        <v>22.048183313458825</v>
      </c>
      <c r="E298" s="18">
        <f t="shared" si="22"/>
        <v>992.85673405517184</v>
      </c>
      <c r="F298" s="18">
        <f t="shared" si="23"/>
        <v>2.684297623831659E-2</v>
      </c>
      <c r="G298" s="16">
        <f t="shared" si="24"/>
        <v>-6.7324479679264231</v>
      </c>
    </row>
    <row r="299" spans="1:7" x14ac:dyDescent="0.25">
      <c r="A299" s="18">
        <v>14.35</v>
      </c>
      <c r="B299" s="18">
        <v>726</v>
      </c>
      <c r="C299" s="16">
        <f t="shared" si="20"/>
        <v>-0.13358404312523306</v>
      </c>
      <c r="D299" s="16">
        <f t="shared" si="21"/>
        <v>22.083068981152941</v>
      </c>
      <c r="E299" s="18">
        <f t="shared" si="22"/>
        <v>993.70588347494527</v>
      </c>
      <c r="F299" s="18">
        <f t="shared" si="23"/>
        <v>2.6821765298956322E-2</v>
      </c>
      <c r="G299" s="16">
        <f t="shared" si="24"/>
        <v>-6.5880374824215862</v>
      </c>
    </row>
    <row r="300" spans="1:7" x14ac:dyDescent="0.25">
      <c r="A300" s="18">
        <v>14.4</v>
      </c>
      <c r="B300" s="18">
        <v>723</v>
      </c>
      <c r="C300" s="16">
        <f t="shared" si="20"/>
        <v>-0.33905135199999686</v>
      </c>
      <c r="D300" s="16">
        <f t="shared" si="21"/>
        <v>22.117660531200002</v>
      </c>
      <c r="E300" s="18">
        <f t="shared" si="22"/>
        <v>994.55503289471847</v>
      </c>
      <c r="F300" s="18">
        <f t="shared" si="23"/>
        <v>2.6800782756821833E-2</v>
      </c>
      <c r="G300" s="16">
        <f t="shared" si="24"/>
        <v>-6.6851168281471312</v>
      </c>
    </row>
    <row r="301" spans="1:7" x14ac:dyDescent="0.25">
      <c r="A301" s="18">
        <v>14.45</v>
      </c>
      <c r="B301" s="18">
        <v>723</v>
      </c>
      <c r="C301" s="16">
        <f t="shared" si="20"/>
        <v>-0.33550463919723106</v>
      </c>
      <c r="D301" s="16">
        <f t="shared" si="21"/>
        <v>22.151957963600001</v>
      </c>
      <c r="E301" s="18">
        <f t="shared" si="22"/>
        <v>995.40418231449178</v>
      </c>
      <c r="F301" s="18">
        <f t="shared" si="23"/>
        <v>2.6780027162529595E-2</v>
      </c>
      <c r="G301" s="16">
        <f t="shared" si="24"/>
        <v>-6.7017613656003316</v>
      </c>
    </row>
    <row r="302" spans="1:7" x14ac:dyDescent="0.25">
      <c r="A302" s="18">
        <v>14.5</v>
      </c>
      <c r="B302" s="18">
        <v>731</v>
      </c>
      <c r="C302" s="16">
        <f t="shared" si="20"/>
        <v>0.21972146747261517</v>
      </c>
      <c r="D302" s="16">
        <f t="shared" si="21"/>
        <v>22.185961278352941</v>
      </c>
      <c r="E302" s="18">
        <f t="shared" si="22"/>
        <v>996.2533317342652</v>
      </c>
      <c r="F302" s="18">
        <f t="shared" si="23"/>
        <v>2.6759497088118908E-2</v>
      </c>
      <c r="G302" s="16">
        <f t="shared" si="24"/>
        <v>-6.5043605919317047</v>
      </c>
    </row>
    <row r="303" spans="1:7" x14ac:dyDescent="0.25">
      <c r="A303" s="18">
        <v>14.55</v>
      </c>
      <c r="B303" s="18">
        <v>731</v>
      </c>
      <c r="C303" s="16">
        <f t="shared" si="20"/>
        <v>0.22128319418960618</v>
      </c>
      <c r="D303" s="16">
        <f t="shared" si="21"/>
        <v>22.219670475458827</v>
      </c>
      <c r="E303" s="18">
        <f t="shared" si="22"/>
        <v>997.10248115403851</v>
      </c>
      <c r="F303" s="18">
        <f t="shared" si="23"/>
        <v>2.6739191126751802E-2</v>
      </c>
      <c r="G303" s="16">
        <f t="shared" si="24"/>
        <v>-6.5212290872639693</v>
      </c>
    </row>
    <row r="304" spans="1:7" x14ac:dyDescent="0.25">
      <c r="A304" s="18">
        <v>14.6</v>
      </c>
      <c r="B304" s="18">
        <v>736</v>
      </c>
      <c r="C304" s="16">
        <f t="shared" si="20"/>
        <v>0.56527983252860792</v>
      </c>
      <c r="D304" s="16">
        <f t="shared" si="21"/>
        <v>22.253085554917647</v>
      </c>
      <c r="E304" s="18">
        <f t="shared" si="22"/>
        <v>997.95163057381194</v>
      </c>
      <c r="F304" s="18">
        <f t="shared" si="23"/>
        <v>2.6719107892418954E-2</v>
      </c>
      <c r="G304" s="16">
        <f t="shared" si="24"/>
        <v>-6.4045312860156773</v>
      </c>
    </row>
    <row r="305" spans="1:7" x14ac:dyDescent="0.25">
      <c r="A305" s="18">
        <v>14.65</v>
      </c>
      <c r="B305" s="18">
        <v>743</v>
      </c>
      <c r="C305" s="16">
        <f t="shared" si="20"/>
        <v>1.0434270659883556</v>
      </c>
      <c r="D305" s="16">
        <f t="shared" si="21"/>
        <v>22.286206516729418</v>
      </c>
      <c r="E305" s="18">
        <f t="shared" si="22"/>
        <v>998.80077999358502</v>
      </c>
      <c r="F305" s="18">
        <f t="shared" si="23"/>
        <v>2.6699246019651408E-2</v>
      </c>
      <c r="G305" s="16">
        <f t="shared" si="24"/>
        <v>-6.2346630464325337</v>
      </c>
    </row>
    <row r="306" spans="1:7" x14ac:dyDescent="0.25">
      <c r="A306" s="18">
        <v>14.7</v>
      </c>
      <c r="B306" s="18">
        <v>736</v>
      </c>
      <c r="C306" s="16">
        <f t="shared" si="20"/>
        <v>0.56592063679551585</v>
      </c>
      <c r="D306" s="16">
        <f t="shared" si="21"/>
        <v>22.319033360894117</v>
      </c>
      <c r="E306" s="18">
        <f t="shared" si="22"/>
        <v>999.64992941335845</v>
      </c>
      <c r="F306" s="18">
        <f t="shared" si="23"/>
        <v>2.6679604163238214E-2</v>
      </c>
      <c r="G306" s="16">
        <f t="shared" si="24"/>
        <v>-6.438612779039337</v>
      </c>
    </row>
    <row r="307" spans="1:7" x14ac:dyDescent="0.25">
      <c r="A307" s="18">
        <v>14.75</v>
      </c>
      <c r="B307" s="18">
        <v>736</v>
      </c>
      <c r="C307" s="16">
        <f t="shared" si="20"/>
        <v>0.56620787033300413</v>
      </c>
      <c r="D307" s="16">
        <f t="shared" si="21"/>
        <v>22.351566087411769</v>
      </c>
      <c r="E307" s="18">
        <f t="shared" si="22"/>
        <v>1000.4990788331318</v>
      </c>
      <c r="F307" s="18">
        <f t="shared" si="23"/>
        <v>2.6660180997949558E-2</v>
      </c>
      <c r="G307" s="16">
        <f t="shared" si="24"/>
        <v>-6.4556965180041912</v>
      </c>
    </row>
    <row r="308" spans="1:7" x14ac:dyDescent="0.25">
      <c r="A308" s="18">
        <v>14.8</v>
      </c>
      <c r="B308" s="18">
        <v>747</v>
      </c>
      <c r="C308" s="16">
        <f t="shared" si="20"/>
        <v>1.3097165335325924</v>
      </c>
      <c r="D308" s="16">
        <f t="shared" si="21"/>
        <v>22.383804696282354</v>
      </c>
      <c r="E308" s="18">
        <f t="shared" si="22"/>
        <v>1001.3482282529052</v>
      </c>
      <c r="F308" s="18">
        <f t="shared" si="23"/>
        <v>2.6640975218265566E-2</v>
      </c>
      <c r="G308" s="16">
        <f t="shared" si="24"/>
        <v>-6.1797584594912456</v>
      </c>
    </row>
    <row r="309" spans="1:7" x14ac:dyDescent="0.25">
      <c r="A309" s="18">
        <v>14.85</v>
      </c>
      <c r="B309" s="18">
        <v>747</v>
      </c>
      <c r="C309" s="16">
        <f t="shared" si="20"/>
        <v>1.3074578577445028</v>
      </c>
      <c r="D309" s="16">
        <f t="shared" si="21"/>
        <v>22.415749187505885</v>
      </c>
      <c r="E309" s="18">
        <f t="shared" si="22"/>
        <v>1002.1973776726785</v>
      </c>
      <c r="F309" s="18">
        <f t="shared" si="23"/>
        <v>2.6621985538110383E-2</v>
      </c>
      <c r="G309" s="16">
        <f t="shared" si="24"/>
        <v>-6.1971091470700497</v>
      </c>
    </row>
    <row r="310" spans="1:7" x14ac:dyDescent="0.25">
      <c r="A310" s="18">
        <v>14.9</v>
      </c>
      <c r="B310" s="18">
        <v>766</v>
      </c>
      <c r="C310" s="16">
        <f t="shared" si="20"/>
        <v>2.5803623866498193</v>
      </c>
      <c r="D310" s="16">
        <f t="shared" si="21"/>
        <v>22.447399561082356</v>
      </c>
      <c r="E310" s="18">
        <f t="shared" si="22"/>
        <v>1003.0465270924517</v>
      </c>
      <c r="F310" s="18">
        <f t="shared" si="23"/>
        <v>2.6603210690591645E-2</v>
      </c>
      <c r="G310" s="16">
        <f t="shared" si="24"/>
        <v>-5.7090258037341659</v>
      </c>
    </row>
    <row r="311" spans="1:7" x14ac:dyDescent="0.25">
      <c r="A311" s="18">
        <v>14.95</v>
      </c>
      <c r="B311" s="18">
        <v>766</v>
      </c>
      <c r="C311" s="16">
        <f t="shared" si="20"/>
        <v>2.5738298205359067</v>
      </c>
      <c r="D311" s="16">
        <f t="shared" si="21"/>
        <v>22.478755817011766</v>
      </c>
      <c r="E311" s="18">
        <f t="shared" si="22"/>
        <v>1003.8956765122251</v>
      </c>
      <c r="F311" s="18">
        <f t="shared" si="23"/>
        <v>2.6584649427745088E-2</v>
      </c>
      <c r="G311" s="16">
        <f t="shared" si="24"/>
        <v>-5.7267833174866114</v>
      </c>
    </row>
    <row r="312" spans="1:7" x14ac:dyDescent="0.25">
      <c r="A312" s="18">
        <v>15</v>
      </c>
      <c r="B312" s="18">
        <v>772</v>
      </c>
      <c r="C312" s="16">
        <f t="shared" si="20"/>
        <v>2.9673211970196083</v>
      </c>
      <c r="D312" s="16">
        <f t="shared" si="21"/>
        <v>22.509817955294121</v>
      </c>
      <c r="E312" s="18">
        <f t="shared" si="22"/>
        <v>1004.7448259319984</v>
      </c>
      <c r="F312" s="18">
        <f t="shared" si="23"/>
        <v>2.6566300520284251E-2</v>
      </c>
      <c r="G312" s="16">
        <f t="shared" si="24"/>
        <v>-5.585166401793483</v>
      </c>
    </row>
    <row r="313" spans="1:7" x14ac:dyDescent="0.25">
      <c r="A313" s="18">
        <v>15.05</v>
      </c>
      <c r="B313" s="18">
        <v>784</v>
      </c>
      <c r="C313" s="16">
        <f t="shared" si="20"/>
        <v>3.7568495665069359</v>
      </c>
      <c r="D313" s="16">
        <f t="shared" si="21"/>
        <v>22.540585975929417</v>
      </c>
      <c r="E313" s="18">
        <f t="shared" si="22"/>
        <v>1005.5939753517717</v>
      </c>
      <c r="F313" s="18">
        <f t="shared" si="23"/>
        <v>2.6548162757355161E-2</v>
      </c>
      <c r="G313" s="16">
        <f t="shared" si="24"/>
        <v>-5.2845017785530537</v>
      </c>
    </row>
    <row r="314" spans="1:7" x14ac:dyDescent="0.25">
      <c r="A314" s="18">
        <v>15.1</v>
      </c>
      <c r="B314" s="18">
        <v>795</v>
      </c>
      <c r="C314" s="16">
        <f t="shared" si="20"/>
        <v>4.4749046277428874</v>
      </c>
      <c r="D314" s="16">
        <f t="shared" si="21"/>
        <v>22.571059878917648</v>
      </c>
      <c r="E314" s="18">
        <f t="shared" si="22"/>
        <v>1006.4431247715452</v>
      </c>
      <c r="F314" s="18">
        <f t="shared" si="23"/>
        <v>2.6530234946295844E-2</v>
      </c>
      <c r="G314" s="16">
        <f t="shared" si="24"/>
        <v>-5.0108202563934441</v>
      </c>
    </row>
    <row r="315" spans="1:7" x14ac:dyDescent="0.25">
      <c r="A315" s="18">
        <v>15.15</v>
      </c>
      <c r="B315" s="18">
        <v>795</v>
      </c>
      <c r="C315" s="16">
        <f t="shared" si="20"/>
        <v>4.4621280306441484</v>
      </c>
      <c r="D315" s="16">
        <f t="shared" si="21"/>
        <v>22.601239664258831</v>
      </c>
      <c r="E315" s="18">
        <f t="shared" si="22"/>
        <v>1007.2922741913184</v>
      </c>
      <c r="F315" s="18">
        <f t="shared" si="23"/>
        <v>2.6512515912400662E-2</v>
      </c>
      <c r="G315" s="16">
        <f t="shared" si="24"/>
        <v>-5.0291865713384087</v>
      </c>
    </row>
    <row r="316" spans="1:7" x14ac:dyDescent="0.25">
      <c r="A316" s="18">
        <v>15.2</v>
      </c>
      <c r="B316" s="18">
        <v>805</v>
      </c>
      <c r="C316" s="16">
        <f t="shared" si="20"/>
        <v>5.1073108771021678</v>
      </c>
      <c r="D316" s="16">
        <f t="shared" si="21"/>
        <v>22.631125331952944</v>
      </c>
      <c r="E316" s="18">
        <f t="shared" si="22"/>
        <v>1008.1414236110917</v>
      </c>
      <c r="F316" s="18">
        <f t="shared" si="23"/>
        <v>2.6495004498689301E-2</v>
      </c>
      <c r="G316" s="16">
        <f t="shared" si="24"/>
        <v>-4.7826211649655281</v>
      </c>
    </row>
    <row r="317" spans="1:7" x14ac:dyDescent="0.25">
      <c r="A317" s="18">
        <v>15.25</v>
      </c>
      <c r="B317" s="18">
        <v>805</v>
      </c>
      <c r="C317" s="16">
        <f t="shared" si="20"/>
        <v>5.0925060250491789</v>
      </c>
      <c r="D317" s="16">
        <f t="shared" si="21"/>
        <v>22.660716882000003</v>
      </c>
      <c r="E317" s="18">
        <f t="shared" si="22"/>
        <v>1008.9905730308651</v>
      </c>
      <c r="F317" s="18">
        <f t="shared" si="23"/>
        <v>2.6477699565680302E-2</v>
      </c>
      <c r="G317" s="16">
        <f t="shared" si="24"/>
        <v>-4.8011974533976778</v>
      </c>
    </row>
    <row r="318" spans="1:7" x14ac:dyDescent="0.25">
      <c r="A318" s="18">
        <v>15.3</v>
      </c>
      <c r="B318" s="18">
        <v>798</v>
      </c>
      <c r="C318" s="16">
        <f t="shared" si="20"/>
        <v>4.6202623734902</v>
      </c>
      <c r="D318" s="16">
        <f t="shared" si="21"/>
        <v>22.690014314400003</v>
      </c>
      <c r="E318" s="18">
        <f t="shared" si="22"/>
        <v>1009.8397224506384</v>
      </c>
      <c r="F318" s="18">
        <f t="shared" si="23"/>
        <v>2.6460599991169138E-2</v>
      </c>
      <c r="G318" s="16">
        <f t="shared" si="24"/>
        <v>-5.0050147654393937</v>
      </c>
    </row>
    <row r="319" spans="1:7" x14ac:dyDescent="0.25">
      <c r="A319" s="18">
        <v>15.35</v>
      </c>
      <c r="B319" s="18">
        <v>798</v>
      </c>
      <c r="C319" s="16">
        <f t="shared" si="20"/>
        <v>4.6071021256777183</v>
      </c>
      <c r="D319" s="16">
        <f t="shared" si="21"/>
        <v>22.719017629152944</v>
      </c>
      <c r="E319" s="18">
        <f t="shared" si="22"/>
        <v>1010.6888718704118</v>
      </c>
      <c r="F319" s="18">
        <f t="shared" si="23"/>
        <v>2.644370467001065E-2</v>
      </c>
      <c r="G319" s="16">
        <f t="shared" si="24"/>
        <v>-5.0235067217608194</v>
      </c>
    </row>
    <row r="320" spans="1:7" x14ac:dyDescent="0.25">
      <c r="A320" s="18">
        <v>15.4</v>
      </c>
      <c r="B320" s="18">
        <v>778</v>
      </c>
      <c r="C320" s="16">
        <f t="shared" si="20"/>
        <v>3.2953069367700536</v>
      </c>
      <c r="D320" s="16">
        <f t="shared" si="21"/>
        <v>22.747726826258827</v>
      </c>
      <c r="E320" s="18">
        <f t="shared" si="22"/>
        <v>1011.538021290185</v>
      </c>
      <c r="F320" s="18">
        <f t="shared" si="23"/>
        <v>2.6427012513905782E-2</v>
      </c>
      <c r="G320" s="16">
        <f t="shared" si="24"/>
        <v>-5.5705577496080627</v>
      </c>
    </row>
    <row r="321" spans="1:7" x14ac:dyDescent="0.25">
      <c r="A321" s="18">
        <v>15.45</v>
      </c>
      <c r="B321" s="18">
        <v>764</v>
      </c>
      <c r="C321" s="16">
        <f t="shared" si="20"/>
        <v>2.3803328094315614</v>
      </c>
      <c r="D321" s="16">
        <f t="shared" si="21"/>
        <v>22.776141905717651</v>
      </c>
      <c r="E321" s="18">
        <f t="shared" si="22"/>
        <v>1012.3871707099584</v>
      </c>
      <c r="F321" s="18">
        <f t="shared" si="23"/>
        <v>2.6410522451192575E-2</v>
      </c>
      <c r="G321" s="16">
        <f t="shared" si="24"/>
        <v>-5.958505141471055</v>
      </c>
    </row>
    <row r="322" spans="1:7" x14ac:dyDescent="0.25">
      <c r="A322" s="18">
        <v>15.5</v>
      </c>
      <c r="B322" s="18">
        <v>764</v>
      </c>
      <c r="C322" s="16">
        <f t="shared" si="20"/>
        <v>2.3744685720986682</v>
      </c>
      <c r="D322" s="16">
        <f t="shared" si="21"/>
        <v>22.804262867529413</v>
      </c>
      <c r="E322" s="18">
        <f t="shared" si="22"/>
        <v>1013.2363201297317</v>
      </c>
      <c r="F322" s="18">
        <f t="shared" si="23"/>
        <v>2.6394233426641246E-2</v>
      </c>
      <c r="G322" s="16">
        <f t="shared" si="24"/>
        <v>-5.9765005746531648</v>
      </c>
    </row>
    <row r="323" spans="1:7" x14ac:dyDescent="0.25">
      <c r="A323" s="18">
        <v>15.55</v>
      </c>
      <c r="B323" s="18">
        <v>751</v>
      </c>
      <c r="C323" s="16">
        <f t="shared" si="20"/>
        <v>1.5326102708484985</v>
      </c>
      <c r="D323" s="16">
        <f t="shared" si="21"/>
        <v>22.83208971169412</v>
      </c>
      <c r="E323" s="18">
        <f t="shared" si="22"/>
        <v>1014.0854695495051</v>
      </c>
      <c r="F323" s="18">
        <f t="shared" si="23"/>
        <v>2.6378144401253387E-2</v>
      </c>
      <c r="G323" s="16">
        <f t="shared" si="24"/>
        <v>-6.3374383462509565</v>
      </c>
    </row>
    <row r="324" spans="1:7" x14ac:dyDescent="0.25">
      <c r="A324" s="18">
        <v>15.6</v>
      </c>
      <c r="B324" s="18">
        <v>741</v>
      </c>
      <c r="C324" s="16">
        <f t="shared" si="20"/>
        <v>0.88843733578280593</v>
      </c>
      <c r="D324" s="16">
        <f t="shared" si="21"/>
        <v>22.859622438211765</v>
      </c>
      <c r="E324" s="18">
        <f t="shared" si="22"/>
        <v>1014.9346189692784</v>
      </c>
      <c r="F324" s="18">
        <f t="shared" si="23"/>
        <v>2.6362254352065091E-2</v>
      </c>
      <c r="G324" s="16">
        <f t="shared" si="24"/>
        <v>-6.6189029199958389</v>
      </c>
    </row>
    <row r="325" spans="1:7" x14ac:dyDescent="0.25">
      <c r="A325" s="18">
        <v>15.65</v>
      </c>
      <c r="B325" s="18">
        <v>736</v>
      </c>
      <c r="C325" s="16">
        <f t="shared" si="20"/>
        <v>0.5678505461394463</v>
      </c>
      <c r="D325" s="16">
        <f t="shared" si="21"/>
        <v>22.886861047082359</v>
      </c>
      <c r="E325" s="18">
        <f t="shared" si="22"/>
        <v>1015.7837683890516</v>
      </c>
      <c r="F325" s="18">
        <f t="shared" si="23"/>
        <v>2.6346562271953984E-2</v>
      </c>
      <c r="G325" s="16">
        <f t="shared" si="24"/>
        <v>-6.7683503667575859</v>
      </c>
    </row>
    <row r="326" spans="1:7" x14ac:dyDescent="0.25">
      <c r="A326" s="18">
        <v>15.7</v>
      </c>
      <c r="B326" s="18">
        <v>731</v>
      </c>
      <c r="C326" s="16">
        <f t="shared" si="20"/>
        <v>0.24928697696215524</v>
      </c>
      <c r="D326" s="16">
        <f t="shared" si="21"/>
        <v>22.913805538305883</v>
      </c>
      <c r="E326" s="18">
        <f t="shared" si="22"/>
        <v>1016.632917808825</v>
      </c>
      <c r="F326" s="18">
        <f t="shared" si="23"/>
        <v>2.6331067169450145E-2</v>
      </c>
      <c r="G326" s="16">
        <f t="shared" si="24"/>
        <v>-6.9176745918933547</v>
      </c>
    </row>
    <row r="327" spans="1:7" x14ac:dyDescent="0.25">
      <c r="A327" s="18">
        <v>15.75</v>
      </c>
      <c r="B327" s="18">
        <v>731</v>
      </c>
      <c r="C327" s="16">
        <f t="shared" si="20"/>
        <v>0.25018767694491401</v>
      </c>
      <c r="D327" s="16">
        <f t="shared" si="21"/>
        <v>22.940455911882356</v>
      </c>
      <c r="E327" s="18">
        <f t="shared" si="22"/>
        <v>1017.4820672285983</v>
      </c>
      <c r="F327" s="18">
        <f t="shared" si="23"/>
        <v>2.6315768068550651E-2</v>
      </c>
      <c r="G327" s="16">
        <f t="shared" si="24"/>
        <v>-6.9352999198228202</v>
      </c>
    </row>
    <row r="328" spans="1:7" x14ac:dyDescent="0.25">
      <c r="A328" s="18">
        <v>15.8</v>
      </c>
      <c r="B328" s="18">
        <v>731</v>
      </c>
      <c r="C328" s="16">
        <f t="shared" si="20"/>
        <v>0.25106406125391018</v>
      </c>
      <c r="D328" s="16">
        <f t="shared" si="21"/>
        <v>22.966812167811767</v>
      </c>
      <c r="E328" s="18">
        <f t="shared" si="22"/>
        <v>1018.3312166483718</v>
      </c>
      <c r="F328" s="18">
        <f t="shared" si="23"/>
        <v>2.6300664008537936E-2</v>
      </c>
      <c r="G328" s="16">
        <f t="shared" si="24"/>
        <v>-6.9529593780604291</v>
      </c>
    </row>
    <row r="329" spans="1:7" x14ac:dyDescent="0.25">
      <c r="A329" s="18">
        <v>15.85</v>
      </c>
      <c r="B329" s="18">
        <v>724</v>
      </c>
      <c r="C329" s="16">
        <f t="shared" si="20"/>
        <v>-0.18972401854295845</v>
      </c>
      <c r="D329" s="16">
        <f t="shared" si="21"/>
        <v>22.992874306094119</v>
      </c>
      <c r="E329" s="18">
        <f t="shared" si="22"/>
        <v>1019.1803660681451</v>
      </c>
      <c r="F329" s="18">
        <f t="shared" si="23"/>
        <v>2.6285754043801682E-2</v>
      </c>
      <c r="G329" s="16">
        <f t="shared" si="24"/>
        <v>-7.1546534622565687</v>
      </c>
    </row>
    <row r="330" spans="1:7" x14ac:dyDescent="0.25">
      <c r="A330" s="18">
        <v>15.9</v>
      </c>
      <c r="B330" s="18">
        <v>724</v>
      </c>
      <c r="C330" s="16">
        <f t="shared" si="20"/>
        <v>-0.18750677190381274</v>
      </c>
      <c r="D330" s="16">
        <f t="shared" si="21"/>
        <v>23.018642326729417</v>
      </c>
      <c r="E330" s="18">
        <f t="shared" si="22"/>
        <v>1020.0295154879183</v>
      </c>
      <c r="F330" s="18">
        <f t="shared" si="23"/>
        <v>2.627103724366427E-2</v>
      </c>
      <c r="G330" s="16">
        <f t="shared" si="24"/>
        <v>-7.1722788167428959</v>
      </c>
    </row>
    <row r="331" spans="1:7" x14ac:dyDescent="0.25">
      <c r="A331" s="18">
        <v>15.95</v>
      </c>
      <c r="B331" s="18">
        <v>725</v>
      </c>
      <c r="C331" s="16">
        <f t="shared" si="20"/>
        <v>-0.12262594171048893</v>
      </c>
      <c r="D331" s="16">
        <f t="shared" si="21"/>
        <v>23.044116229717652</v>
      </c>
      <c r="E331" s="18">
        <f t="shared" si="22"/>
        <v>1020.8786649076916</v>
      </c>
      <c r="F331" s="18">
        <f t="shared" si="23"/>
        <v>2.6256512692209702E-2</v>
      </c>
      <c r="G331" s="16">
        <f t="shared" si="24"/>
        <v>-7.1636837902365267</v>
      </c>
    </row>
    <row r="332" spans="1:7" x14ac:dyDescent="0.25">
      <c r="A332" s="18">
        <v>16</v>
      </c>
      <c r="B332" s="18">
        <v>719</v>
      </c>
      <c r="C332" s="16">
        <f t="shared" si="20"/>
        <v>-0.49566899905882167</v>
      </c>
      <c r="D332" s="16">
        <f t="shared" si="21"/>
        <v>23.069296015058825</v>
      </c>
      <c r="E332" s="18">
        <f t="shared" si="22"/>
        <v>1021.727814327465</v>
      </c>
      <c r="F332" s="18">
        <f t="shared" si="23"/>
        <v>2.6242179488115941E-2</v>
      </c>
      <c r="G332" s="16">
        <f t="shared" si="24"/>
        <v>-7.3388490329347214</v>
      </c>
    </row>
    <row r="333" spans="1:7" x14ac:dyDescent="0.25">
      <c r="A333" s="18">
        <v>16.05</v>
      </c>
      <c r="B333" s="18">
        <v>722</v>
      </c>
      <c r="C333" s="16">
        <f t="shared" si="20"/>
        <v>-0.30565846213377279</v>
      </c>
      <c r="D333" s="16">
        <f t="shared" si="21"/>
        <v>23.094181682752943</v>
      </c>
      <c r="E333" s="18">
        <f t="shared" si="22"/>
        <v>1022.5769637472383</v>
      </c>
      <c r="F333" s="18">
        <f t="shared" si="23"/>
        <v>2.6228036744490608E-2</v>
      </c>
      <c r="G333" s="16">
        <f t="shared" si="24"/>
        <v>-7.2778286039508018</v>
      </c>
    </row>
    <row r="334" spans="1:7" x14ac:dyDescent="0.25">
      <c r="A334" s="18">
        <v>16.100000000000001</v>
      </c>
      <c r="B334" s="18">
        <v>717</v>
      </c>
      <c r="C334" s="16">
        <f t="shared" ref="C334:C397" si="25">( B334+(500*$F$2*A334*($A$823-A334))-($B$12+$C$4) )/A334</f>
        <v>-0.61374079299378992</v>
      </c>
      <c r="D334" s="16">
        <f t="shared" ref="D334:D397" si="26">500 * $F$2 * A334 * ($A$823 - A334)</f>
        <v>23.118773232800002</v>
      </c>
      <c r="E334" s="18">
        <f t="shared" ref="E334:E397" si="27">((($B$12+$C$4)*($A$823 - A334)) + (($B$823 + $C$5) * A334))/$A$823</f>
        <v>1023.4261131670117</v>
      </c>
      <c r="F334" s="18">
        <f t="shared" ref="F334:F397" si="28">SQRT( (0.002 *$A$823) / ((300/$C$6) * A334 * ($A$823 - A334)) )</f>
        <v>2.6214083588709941E-2</v>
      </c>
      <c r="G334" s="16">
        <f t="shared" ref="G334:G397" si="29">(B334 + D334 - E334) * F334</f>
        <v>-7.4266422903304896</v>
      </c>
    </row>
    <row r="335" spans="1:7" x14ac:dyDescent="0.25">
      <c r="A335" s="18">
        <v>16.149999999999999</v>
      </c>
      <c r="B335" s="18">
        <v>721</v>
      </c>
      <c r="C335" s="16">
        <f t="shared" si="25"/>
        <v>-0.36265816314551352</v>
      </c>
      <c r="D335" s="16">
        <f t="shared" si="26"/>
        <v>23.143070665200003</v>
      </c>
      <c r="E335" s="18">
        <f t="shared" si="27"/>
        <v>1024.2752625867849</v>
      </c>
      <c r="F335" s="18">
        <f t="shared" si="28"/>
        <v>2.6200319162260979E-2</v>
      </c>
      <c r="G335" s="16">
        <f t="shared" si="29"/>
        <v>-7.3395528359692737</v>
      </c>
    </row>
    <row r="336" spans="1:7" x14ac:dyDescent="0.25">
      <c r="A336" s="18">
        <v>16.2</v>
      </c>
      <c r="B336" s="18">
        <v>721</v>
      </c>
      <c r="C336" s="16">
        <f t="shared" si="25"/>
        <v>-0.36005716173129704</v>
      </c>
      <c r="D336" s="16">
        <f t="shared" si="26"/>
        <v>23.167073979952942</v>
      </c>
      <c r="E336" s="18">
        <f t="shared" si="27"/>
        <v>1025.1244120065583</v>
      </c>
      <c r="F336" s="18">
        <f t="shared" si="28"/>
        <v>2.6186742620586952E-2</v>
      </c>
      <c r="G336" s="16">
        <f t="shared" si="29"/>
        <v>-7.3573574982679597</v>
      </c>
    </row>
    <row r="337" spans="1:7" x14ac:dyDescent="0.25">
      <c r="A337" s="18">
        <v>16.25</v>
      </c>
      <c r="B337" s="18">
        <v>716</v>
      </c>
      <c r="C337" s="16">
        <f t="shared" si="25"/>
        <v>-0.66518257371945555</v>
      </c>
      <c r="D337" s="16">
        <f t="shared" si="26"/>
        <v>23.190783177058826</v>
      </c>
      <c r="E337" s="18">
        <f t="shared" si="27"/>
        <v>1025.9735614263316</v>
      </c>
      <c r="F337" s="18">
        <f t="shared" si="28"/>
        <v>2.6173353132935721E-2</v>
      </c>
      <c r="G337" s="16">
        <f t="shared" si="29"/>
        <v>-7.5060669275626122</v>
      </c>
    </row>
    <row r="338" spans="1:7" x14ac:dyDescent="0.25">
      <c r="A338" s="18">
        <v>16.3</v>
      </c>
      <c r="B338" s="18">
        <v>716</v>
      </c>
      <c r="C338" s="16">
        <f t="shared" si="25"/>
        <v>-0.66170562843450009</v>
      </c>
      <c r="D338" s="16">
        <f t="shared" si="26"/>
        <v>23.214198256517651</v>
      </c>
      <c r="E338" s="18">
        <f t="shared" si="27"/>
        <v>1026.8227108461051</v>
      </c>
      <c r="F338" s="18">
        <f t="shared" si="28"/>
        <v>2.6160149882211346E-2</v>
      </c>
      <c r="G338" s="16">
        <f t="shared" si="29"/>
        <v>-7.5238817967434768</v>
      </c>
    </row>
    <row r="339" spans="1:7" x14ac:dyDescent="0.25">
      <c r="A339" s="18">
        <v>16.350000000000001</v>
      </c>
      <c r="B339" s="18">
        <v>713</v>
      </c>
      <c r="C339" s="16">
        <f t="shared" si="25"/>
        <v>-0.84175417624896698</v>
      </c>
      <c r="D339" s="16">
        <f t="shared" si="26"/>
        <v>23.237319218329414</v>
      </c>
      <c r="E339" s="18">
        <f t="shared" si="27"/>
        <v>1027.6718602658784</v>
      </c>
      <c r="F339" s="18">
        <f t="shared" si="28"/>
        <v>2.6147132064828563E-2</v>
      </c>
      <c r="G339" s="16">
        <f t="shared" si="29"/>
        <v>-7.620177433022965</v>
      </c>
    </row>
    <row r="340" spans="1:7" x14ac:dyDescent="0.25">
      <c r="A340" s="18">
        <v>16.399999999999999</v>
      </c>
      <c r="B340" s="18">
        <v>728</v>
      </c>
      <c r="C340" s="16">
        <f t="shared" si="25"/>
        <v>7.6838174542321516E-2</v>
      </c>
      <c r="D340" s="16">
        <f t="shared" si="26"/>
        <v>23.260146062494119</v>
      </c>
      <c r="E340" s="18">
        <f t="shared" si="27"/>
        <v>1028.5210096856515</v>
      </c>
      <c r="F340" s="18">
        <f t="shared" si="28"/>
        <v>2.6134298890570302E-2</v>
      </c>
      <c r="G340" s="16">
        <f t="shared" si="29"/>
        <v>-7.2460182805852469</v>
      </c>
    </row>
    <row r="341" spans="1:7" x14ac:dyDescent="0.25">
      <c r="A341" s="18">
        <v>16.45</v>
      </c>
      <c r="B341" s="18">
        <v>727</v>
      </c>
      <c r="C341" s="16">
        <f t="shared" si="25"/>
        <v>1.7184120912572109E-2</v>
      </c>
      <c r="D341" s="16">
        <f t="shared" si="26"/>
        <v>23.282678789011765</v>
      </c>
      <c r="E341" s="18">
        <f t="shared" si="27"/>
        <v>1029.3701591054248</v>
      </c>
      <c r="F341" s="18">
        <f t="shared" si="28"/>
        <v>2.612164958244801E-2</v>
      </c>
      <c r="G341" s="16">
        <f t="shared" si="29"/>
        <v>-7.2902253636736969</v>
      </c>
    </row>
    <row r="342" spans="1:7" x14ac:dyDescent="0.25">
      <c r="A342" s="18">
        <v>16.5</v>
      </c>
      <c r="B342" s="18">
        <v>739</v>
      </c>
      <c r="C342" s="16">
        <f t="shared" si="25"/>
        <v>0.7457525695686289</v>
      </c>
      <c r="D342" s="16">
        <f t="shared" si="26"/>
        <v>23.304917397882356</v>
      </c>
      <c r="E342" s="18">
        <f t="shared" si="27"/>
        <v>1030.2193085251984</v>
      </c>
      <c r="F342" s="18">
        <f t="shared" si="28"/>
        <v>2.6109183376564912E-2</v>
      </c>
      <c r="G342" s="16">
        <f t="shared" si="29"/>
        <v>-6.9950259671638282</v>
      </c>
    </row>
    <row r="343" spans="1:7" x14ac:dyDescent="0.25">
      <c r="A343" s="18">
        <v>16.55</v>
      </c>
      <c r="B343" s="18">
        <v>739</v>
      </c>
      <c r="C343" s="16">
        <f t="shared" si="25"/>
        <v>0.74482549178887525</v>
      </c>
      <c r="D343" s="16">
        <f t="shared" si="26"/>
        <v>23.326861889105885</v>
      </c>
      <c r="E343" s="18">
        <f t="shared" si="27"/>
        <v>1031.0684579449717</v>
      </c>
      <c r="F343" s="18">
        <f t="shared" si="28"/>
        <v>2.6096899521981985E-2</v>
      </c>
      <c r="G343" s="16">
        <f t="shared" si="29"/>
        <v>-7.0133224296469994</v>
      </c>
    </row>
    <row r="344" spans="1:7" x14ac:dyDescent="0.25">
      <c r="A344" s="18">
        <v>16.600000000000001</v>
      </c>
      <c r="B344" s="18">
        <v>727</v>
      </c>
      <c r="C344" s="16">
        <f t="shared" si="25"/>
        <v>2.0994714619417713E-2</v>
      </c>
      <c r="D344" s="16">
        <f t="shared" si="26"/>
        <v>23.348512262682355</v>
      </c>
      <c r="E344" s="18">
        <f t="shared" si="27"/>
        <v>1031.917607364745</v>
      </c>
      <c r="F344" s="18">
        <f t="shared" si="28"/>
        <v>2.608479728058672E-2</v>
      </c>
      <c r="G344" s="16">
        <f t="shared" si="29"/>
        <v>-7.3446727662155471</v>
      </c>
    </row>
    <row r="345" spans="1:7" x14ac:dyDescent="0.25">
      <c r="A345" s="18">
        <v>16.649999999999999</v>
      </c>
      <c r="B345" s="18">
        <v>729</v>
      </c>
      <c r="C345" s="16">
        <f t="shared" si="25"/>
        <v>0.14233444556226574</v>
      </c>
      <c r="D345" s="16">
        <f t="shared" si="26"/>
        <v>23.369868518611767</v>
      </c>
      <c r="E345" s="18">
        <f t="shared" si="27"/>
        <v>1032.7667567845183</v>
      </c>
      <c r="F345" s="18">
        <f t="shared" si="28"/>
        <v>2.6072875926964594E-2</v>
      </c>
      <c r="G345" s="16">
        <f t="shared" si="29"/>
        <v>-7.3107532780639364</v>
      </c>
    </row>
    <row r="346" spans="1:7" x14ac:dyDescent="0.25">
      <c r="A346" s="18">
        <v>16.7</v>
      </c>
      <c r="B346" s="18">
        <v>717</v>
      </c>
      <c r="C346" s="16">
        <f t="shared" si="25"/>
        <v>-0.57539337383867251</v>
      </c>
      <c r="D346" s="16">
        <f t="shared" si="26"/>
        <v>23.39093065689412</v>
      </c>
      <c r="E346" s="18">
        <f t="shared" si="27"/>
        <v>1033.6159062042916</v>
      </c>
      <c r="F346" s="18">
        <f t="shared" si="28"/>
        <v>2.6061134748273145E-2</v>
      </c>
      <c r="G346" s="16">
        <f t="shared" si="29"/>
        <v>-7.6417755992998222</v>
      </c>
    </row>
    <row r="347" spans="1:7" x14ac:dyDescent="0.25">
      <c r="A347" s="18">
        <v>16.75</v>
      </c>
      <c r="B347" s="18">
        <v>717</v>
      </c>
      <c r="C347" s="16">
        <f t="shared" si="25"/>
        <v>-0.57243589984898846</v>
      </c>
      <c r="D347" s="16">
        <f t="shared" si="26"/>
        <v>23.411698677529415</v>
      </c>
      <c r="E347" s="18">
        <f t="shared" si="27"/>
        <v>1034.4650556240649</v>
      </c>
      <c r="F347" s="18">
        <f t="shared" si="28"/>
        <v>2.6049573044118739E-2</v>
      </c>
      <c r="G347" s="16">
        <f t="shared" si="29"/>
        <v>-7.6599644006470964</v>
      </c>
    </row>
    <row r="348" spans="1:7" x14ac:dyDescent="0.25">
      <c r="A348" s="18">
        <v>16.8</v>
      </c>
      <c r="B348" s="18">
        <v>701</v>
      </c>
      <c r="C348" s="16">
        <f t="shared" si="25"/>
        <v>-1.5218944892549011</v>
      </c>
      <c r="D348" s="16">
        <f t="shared" si="26"/>
        <v>23.432172580517651</v>
      </c>
      <c r="E348" s="18">
        <f t="shared" si="27"/>
        <v>1035.3142050438382</v>
      </c>
      <c r="F348" s="18">
        <f t="shared" si="28"/>
        <v>2.6038190126435833E-2</v>
      </c>
      <c r="G348" s="16">
        <f t="shared" si="29"/>
        <v>-8.0948054681727371</v>
      </c>
    </row>
    <row r="349" spans="1:7" x14ac:dyDescent="0.25">
      <c r="A349" s="18">
        <v>16.850000000000001</v>
      </c>
      <c r="B349" s="18">
        <v>701</v>
      </c>
      <c r="C349" s="16">
        <f t="shared" si="25"/>
        <v>-1.5161808684950258</v>
      </c>
      <c r="D349" s="16">
        <f t="shared" si="26"/>
        <v>23.452352365858825</v>
      </c>
      <c r="E349" s="18">
        <f t="shared" si="27"/>
        <v>1036.1633544636115</v>
      </c>
      <c r="F349" s="18">
        <f t="shared" si="28"/>
        <v>2.6026985319368794E-2</v>
      </c>
      <c r="G349" s="16">
        <f t="shared" si="29"/>
        <v>-8.1128976754839464</v>
      </c>
    </row>
    <row r="350" spans="1:7" x14ac:dyDescent="0.25">
      <c r="A350" s="18">
        <v>16.899999999999999</v>
      </c>
      <c r="B350" s="18">
        <v>684</v>
      </c>
      <c r="C350" s="16">
        <f t="shared" si="25"/>
        <v>-2.5164356193163959</v>
      </c>
      <c r="D350" s="16">
        <f t="shared" si="26"/>
        <v>23.472238033552944</v>
      </c>
      <c r="E350" s="18">
        <f t="shared" si="27"/>
        <v>1037.0125038833849</v>
      </c>
      <c r="F350" s="18">
        <f t="shared" si="28"/>
        <v>2.6015957959156209E-2</v>
      </c>
      <c r="G350" s="16">
        <f t="shared" si="29"/>
        <v>-8.5733057021983878</v>
      </c>
    </row>
    <row r="351" spans="1:7" x14ac:dyDescent="0.25">
      <c r="A351" s="18">
        <v>16.95</v>
      </c>
      <c r="B351" s="18">
        <v>684</v>
      </c>
      <c r="C351" s="16">
        <f t="shared" si="25"/>
        <v>-2.5078566617345164</v>
      </c>
      <c r="D351" s="16">
        <f t="shared" si="26"/>
        <v>23.491829583600001</v>
      </c>
      <c r="E351" s="18">
        <f t="shared" si="27"/>
        <v>1037.8616533031582</v>
      </c>
      <c r="F351" s="18">
        <f t="shared" si="28"/>
        <v>2.6005107394017599E-2</v>
      </c>
      <c r="G351" s="16">
        <f t="shared" si="29"/>
        <v>-8.5913027455697737</v>
      </c>
    </row>
    <row r="352" spans="1:7" x14ac:dyDescent="0.25">
      <c r="A352" s="18">
        <v>17</v>
      </c>
      <c r="B352" s="18">
        <v>681</v>
      </c>
      <c r="C352" s="16">
        <f t="shared" si="25"/>
        <v>-2.6758160578823502</v>
      </c>
      <c r="D352" s="16">
        <f t="shared" si="26"/>
        <v>23.511127016000003</v>
      </c>
      <c r="E352" s="18">
        <f t="shared" si="27"/>
        <v>1038.7108027229315</v>
      </c>
      <c r="F352" s="18">
        <f t="shared" si="28"/>
        <v>2.5994432984042609E-2</v>
      </c>
      <c r="G352" s="16">
        <f t="shared" si="29"/>
        <v>-8.6873310734526026</v>
      </c>
    </row>
    <row r="353" spans="1:7" x14ac:dyDescent="0.25">
      <c r="A353" s="18">
        <v>17.05</v>
      </c>
      <c r="B353" s="18">
        <v>673</v>
      </c>
      <c r="C353" s="16">
        <f t="shared" si="25"/>
        <v>-3.1360627371992393</v>
      </c>
      <c r="D353" s="16">
        <f t="shared" si="26"/>
        <v>23.530130330752943</v>
      </c>
      <c r="E353" s="18">
        <f t="shared" si="27"/>
        <v>1039.559952142705</v>
      </c>
      <c r="F353" s="18">
        <f t="shared" si="28"/>
        <v>2.5983934101082483E-2</v>
      </c>
      <c r="G353" s="16">
        <f t="shared" si="29"/>
        <v>-8.9132642846678287</v>
      </c>
    </row>
    <row r="354" spans="1:7" x14ac:dyDescent="0.25">
      <c r="A354" s="18">
        <v>17.100000000000001</v>
      </c>
      <c r="B354" s="18">
        <v>674</v>
      </c>
      <c r="C354" s="16">
        <f t="shared" si="25"/>
        <v>-3.0673193258562086</v>
      </c>
      <c r="D354" s="16">
        <f t="shared" si="26"/>
        <v>23.548839527858824</v>
      </c>
      <c r="E354" s="18">
        <f t="shared" si="27"/>
        <v>1040.4091015624783</v>
      </c>
      <c r="F354" s="18">
        <f t="shared" si="28"/>
        <v>2.5973610128643933E-2</v>
      </c>
      <c r="G354" s="16">
        <f t="shared" si="29"/>
        <v>-8.9053187746919065</v>
      </c>
    </row>
    <row r="355" spans="1:7" x14ac:dyDescent="0.25">
      <c r="A355" s="18">
        <v>17.149999999999999</v>
      </c>
      <c r="B355" s="18">
        <v>674</v>
      </c>
      <c r="C355" s="16">
        <f t="shared" si="25"/>
        <v>-3.0573029383488262</v>
      </c>
      <c r="D355" s="16">
        <f t="shared" si="26"/>
        <v>23.567254607317651</v>
      </c>
      <c r="E355" s="18">
        <f t="shared" si="27"/>
        <v>1041.2582509822514</v>
      </c>
      <c r="F355" s="18">
        <f t="shared" si="28"/>
        <v>2.5963460461785267E-2</v>
      </c>
      <c r="G355" s="16">
        <f t="shared" si="29"/>
        <v>-8.9234075954521774</v>
      </c>
    </row>
    <row r="356" spans="1:7" x14ac:dyDescent="0.25">
      <c r="A356" s="18">
        <v>17.2</v>
      </c>
      <c r="B356" s="18">
        <v>673</v>
      </c>
      <c r="C356" s="16">
        <f t="shared" si="25"/>
        <v>-3.1055014203994546</v>
      </c>
      <c r="D356" s="16">
        <f t="shared" si="26"/>
        <v>23.585375569129415</v>
      </c>
      <c r="E356" s="18">
        <f t="shared" si="27"/>
        <v>1042.107400402025</v>
      </c>
      <c r="F356" s="18">
        <f t="shared" si="28"/>
        <v>2.5953484507014783E-2</v>
      </c>
      <c r="G356" s="16">
        <f t="shared" si="29"/>
        <v>-8.9675005183329315</v>
      </c>
    </row>
    <row r="357" spans="1:7" x14ac:dyDescent="0.25">
      <c r="A357" s="18">
        <v>17.25</v>
      </c>
      <c r="B357" s="18">
        <v>673</v>
      </c>
      <c r="C357" s="16">
        <f t="shared" si="25"/>
        <v>-3.095466526765561</v>
      </c>
      <c r="D357" s="16">
        <f t="shared" si="26"/>
        <v>23.60320241329412</v>
      </c>
      <c r="E357" s="18">
        <f t="shared" si="27"/>
        <v>1042.9565498217983</v>
      </c>
      <c r="F357" s="18">
        <f t="shared" si="28"/>
        <v>2.5943681682191386E-2</v>
      </c>
      <c r="G357" s="16">
        <f t="shared" si="29"/>
        <v>-8.9856809947276801</v>
      </c>
    </row>
    <row r="358" spans="1:7" x14ac:dyDescent="0.25">
      <c r="A358" s="18">
        <v>17.3</v>
      </c>
      <c r="B358" s="18">
        <v>673</v>
      </c>
      <c r="C358" s="16">
        <f t="shared" si="25"/>
        <v>-3.0855066393172361</v>
      </c>
      <c r="D358" s="16">
        <f t="shared" si="26"/>
        <v>23.620735139811767</v>
      </c>
      <c r="E358" s="18">
        <f t="shared" si="27"/>
        <v>1043.8056992415716</v>
      </c>
      <c r="F358" s="18">
        <f t="shared" si="28"/>
        <v>2.5934051416427396E-2</v>
      </c>
      <c r="G358" s="16">
        <f t="shared" si="29"/>
        <v>-9.0039127100255367</v>
      </c>
    </row>
    <row r="359" spans="1:7" x14ac:dyDescent="0.25">
      <c r="A359" s="18">
        <v>17.350000000000001</v>
      </c>
      <c r="B359" s="18">
        <v>673</v>
      </c>
      <c r="C359" s="16">
        <f t="shared" si="25"/>
        <v>-3.0756211095860295</v>
      </c>
      <c r="D359" s="16">
        <f t="shared" si="26"/>
        <v>23.637973748682359</v>
      </c>
      <c r="E359" s="18">
        <f t="shared" si="27"/>
        <v>1044.6548486613449</v>
      </c>
      <c r="F359" s="18">
        <f t="shared" si="28"/>
        <v>2.592459314999352E-2</v>
      </c>
      <c r="G359" s="16">
        <f t="shared" si="29"/>
        <v>-9.0221958914429621</v>
      </c>
    </row>
    <row r="360" spans="1:7" x14ac:dyDescent="0.25">
      <c r="A360" s="18">
        <v>17.399999999999999</v>
      </c>
      <c r="B360" s="18">
        <v>677</v>
      </c>
      <c r="C360" s="16">
        <f t="shared" si="25"/>
        <v>-2.8359242390858683</v>
      </c>
      <c r="D360" s="16">
        <f t="shared" si="26"/>
        <v>23.654918239905886</v>
      </c>
      <c r="E360" s="18">
        <f t="shared" si="27"/>
        <v>1045.5039980811182</v>
      </c>
      <c r="F360" s="18">
        <f t="shared" si="28"/>
        <v>2.5915306334225927E-2</v>
      </c>
      <c r="G360" s="16">
        <f t="shared" si="29"/>
        <v>-8.9368695431609524</v>
      </c>
    </row>
    <row r="361" spans="1:7" x14ac:dyDescent="0.25">
      <c r="A361" s="18">
        <v>17.45</v>
      </c>
      <c r="B361" s="18">
        <v>672</v>
      </c>
      <c r="C361" s="16">
        <f t="shared" si="25"/>
        <v>-3.113377156820496</v>
      </c>
      <c r="D361" s="16">
        <f t="shared" si="26"/>
        <v>23.671568613482354</v>
      </c>
      <c r="E361" s="18">
        <f t="shared" si="27"/>
        <v>1046.3531475008915</v>
      </c>
      <c r="F361" s="18">
        <f t="shared" si="28"/>
        <v>2.5906190431435452E-2</v>
      </c>
      <c r="G361" s="16">
        <f t="shared" si="29"/>
        <v>-9.0848237634536755</v>
      </c>
    </row>
    <row r="362" spans="1:7" x14ac:dyDescent="0.25">
      <c r="A362" s="18">
        <v>17.5</v>
      </c>
      <c r="B362" s="18">
        <v>672</v>
      </c>
      <c r="C362" s="16">
        <f t="shared" si="25"/>
        <v>-3.1035471503193288</v>
      </c>
      <c r="D362" s="16">
        <f t="shared" si="26"/>
        <v>23.687924869411766</v>
      </c>
      <c r="E362" s="18">
        <f t="shared" si="27"/>
        <v>1047.2022969206648</v>
      </c>
      <c r="F362" s="18">
        <f t="shared" si="28"/>
        <v>2.5897244914818832E-2</v>
      </c>
      <c r="G362" s="16">
        <f t="shared" si="29"/>
        <v>-9.1032537840900485</v>
      </c>
    </row>
    <row r="363" spans="1:7" x14ac:dyDescent="0.25">
      <c r="A363" s="18">
        <v>17.55</v>
      </c>
      <c r="B363" s="18">
        <v>672</v>
      </c>
      <c r="C363" s="16">
        <f t="shared" si="25"/>
        <v>-3.0937899140915053</v>
      </c>
      <c r="D363" s="16">
        <f t="shared" si="26"/>
        <v>23.703987007694124</v>
      </c>
      <c r="E363" s="18">
        <f t="shared" si="27"/>
        <v>1048.0514463404381</v>
      </c>
      <c r="F363" s="18">
        <f t="shared" si="28"/>
        <v>2.5888469268371985E-2</v>
      </c>
      <c r="G363" s="16">
        <f t="shared" si="29"/>
        <v>-9.1217363727246923</v>
      </c>
    </row>
    <row r="364" spans="1:7" x14ac:dyDescent="0.25">
      <c r="A364" s="18">
        <v>17.600000000000001</v>
      </c>
      <c r="B364" s="18">
        <v>667</v>
      </c>
      <c r="C364" s="16">
        <f t="shared" si="25"/>
        <v>-3.3681957370267344</v>
      </c>
      <c r="D364" s="16">
        <f t="shared" si="26"/>
        <v>23.719755028329416</v>
      </c>
      <c r="E364" s="18">
        <f t="shared" si="27"/>
        <v>1048.9005957602117</v>
      </c>
      <c r="F364" s="18">
        <f t="shared" si="28"/>
        <v>2.5879862986805311E-2</v>
      </c>
      <c r="G364" s="16">
        <f t="shared" si="29"/>
        <v>-9.2696710826398458</v>
      </c>
    </row>
    <row r="365" spans="1:7" x14ac:dyDescent="0.25">
      <c r="A365" s="18">
        <v>17.649999999999999</v>
      </c>
      <c r="B365" s="18">
        <v>663</v>
      </c>
      <c r="C365" s="16">
        <f t="shared" si="25"/>
        <v>-3.5844062928431906</v>
      </c>
      <c r="D365" s="16">
        <f t="shared" si="26"/>
        <v>23.73522893131765</v>
      </c>
      <c r="E365" s="18">
        <f t="shared" si="27"/>
        <v>1049.7497451799848</v>
      </c>
      <c r="F365" s="18">
        <f t="shared" si="28"/>
        <v>2.5871425575460953E-2</v>
      </c>
      <c r="G365" s="16">
        <f t="shared" si="29"/>
        <v>-9.3917030399393511</v>
      </c>
    </row>
    <row r="366" spans="1:7" x14ac:dyDescent="0.25">
      <c r="A366" s="18">
        <v>17.7</v>
      </c>
      <c r="B366" s="18">
        <v>661</v>
      </c>
      <c r="C366" s="16">
        <f t="shared" si="25"/>
        <v>-3.6864175866294433</v>
      </c>
      <c r="D366" s="16">
        <f t="shared" si="26"/>
        <v>23.750408716658825</v>
      </c>
      <c r="E366" s="18">
        <f t="shared" si="27"/>
        <v>1050.5988945997581</v>
      </c>
      <c r="F366" s="18">
        <f t="shared" si="28"/>
        <v>2.5863156550232018E-2</v>
      </c>
      <c r="G366" s="16">
        <f t="shared" si="29"/>
        <v>-9.461996664059944</v>
      </c>
    </row>
    <row r="367" spans="1:7" x14ac:dyDescent="0.25">
      <c r="A367" s="18">
        <v>17.75</v>
      </c>
      <c r="B367" s="18">
        <v>657</v>
      </c>
      <c r="C367" s="16">
        <f t="shared" si="25"/>
        <v>-3.9005467952477209</v>
      </c>
      <c r="D367" s="16">
        <f t="shared" si="26"/>
        <v>23.765294384352945</v>
      </c>
      <c r="E367" s="18">
        <f t="shared" si="27"/>
        <v>1051.4480440195314</v>
      </c>
      <c r="F367" s="18">
        <f t="shared" si="28"/>
        <v>2.5855055437483714E-2</v>
      </c>
      <c r="G367" s="16">
        <f t="shared" si="29"/>
        <v>-9.5840230415364349</v>
      </c>
    </row>
    <row r="368" spans="1:7" x14ac:dyDescent="0.25">
      <c r="A368" s="18">
        <v>17.8</v>
      </c>
      <c r="B368" s="18">
        <v>657</v>
      </c>
      <c r="C368" s="16">
        <f t="shared" si="25"/>
        <v>-3.8887704531235956</v>
      </c>
      <c r="D368" s="16">
        <f t="shared" si="26"/>
        <v>23.779885934400003</v>
      </c>
      <c r="E368" s="18">
        <f t="shared" si="27"/>
        <v>1052.2971934393049</v>
      </c>
      <c r="F368" s="18">
        <f t="shared" si="28"/>
        <v>2.5847121773976404E-2</v>
      </c>
      <c r="G368" s="16">
        <f t="shared" si="29"/>
        <v>-9.6026530882191157</v>
      </c>
    </row>
    <row r="369" spans="1:7" x14ac:dyDescent="0.25">
      <c r="A369" s="18">
        <v>17.850000000000001</v>
      </c>
      <c r="B369" s="18">
        <v>654</v>
      </c>
      <c r="C369" s="16">
        <f t="shared" si="25"/>
        <v>-4.0451437889747908</v>
      </c>
      <c r="D369" s="16">
        <f t="shared" si="26"/>
        <v>23.794183366800002</v>
      </c>
      <c r="E369" s="18">
        <f t="shared" si="27"/>
        <v>1053.1463428590782</v>
      </c>
      <c r="F369" s="18">
        <f t="shared" si="28"/>
        <v>2.5839355106790501E-2</v>
      </c>
      <c r="G369" s="16">
        <f t="shared" si="29"/>
        <v>-9.6988577392216424</v>
      </c>
    </row>
    <row r="370" spans="1:7" x14ac:dyDescent="0.25">
      <c r="A370" s="18">
        <v>17.899999999999999</v>
      </c>
      <c r="B370" s="18">
        <v>654</v>
      </c>
      <c r="C370" s="16">
        <f t="shared" si="25"/>
        <v>-4.0330621965612901</v>
      </c>
      <c r="D370" s="16">
        <f t="shared" si="26"/>
        <v>23.808186681552943</v>
      </c>
      <c r="E370" s="18">
        <f t="shared" si="27"/>
        <v>1053.9954922788513</v>
      </c>
      <c r="F370" s="18">
        <f t="shared" si="28"/>
        <v>2.5831754993253259E-2</v>
      </c>
      <c r="G370" s="16">
        <f t="shared" si="29"/>
        <v>-9.7175783097615032</v>
      </c>
    </row>
    <row r="371" spans="1:7" x14ac:dyDescent="0.25">
      <c r="A371" s="18">
        <v>17.95</v>
      </c>
      <c r="B371" s="18">
        <v>663</v>
      </c>
      <c r="C371" s="16">
        <f t="shared" si="25"/>
        <v>-3.519671538793383</v>
      </c>
      <c r="D371" s="16">
        <f t="shared" si="26"/>
        <v>23.821895878658829</v>
      </c>
      <c r="E371" s="18">
        <f t="shared" si="27"/>
        <v>1054.8446416986249</v>
      </c>
      <c r="F371" s="18">
        <f t="shared" si="28"/>
        <v>2.5824321000867338E-2</v>
      </c>
      <c r="G371" s="16">
        <f t="shared" si="29"/>
        <v>-9.5039375236754129</v>
      </c>
    </row>
    <row r="372" spans="1:7" x14ac:dyDescent="0.25">
      <c r="A372" s="18">
        <v>18</v>
      </c>
      <c r="B372" s="18">
        <v>651</v>
      </c>
      <c r="C372" s="16">
        <f t="shared" si="25"/>
        <v>-4.1758160578823498</v>
      </c>
      <c r="D372" s="16">
        <f t="shared" si="26"/>
        <v>23.835310958117649</v>
      </c>
      <c r="E372" s="18">
        <f t="shared" si="27"/>
        <v>1055.6937911183982</v>
      </c>
      <c r="F372" s="18">
        <f t="shared" si="28"/>
        <v>2.5817052707241224E-2</v>
      </c>
      <c r="G372" s="16">
        <f t="shared" si="29"/>
        <v>-9.8326434562977472</v>
      </c>
    </row>
    <row r="373" spans="1:7" x14ac:dyDescent="0.25">
      <c r="A373" s="18">
        <v>18.05</v>
      </c>
      <c r="B373" s="18">
        <v>652</v>
      </c>
      <c r="C373" s="16">
        <f t="shared" si="25"/>
        <v>-4.1081201152393652</v>
      </c>
      <c r="D373" s="16">
        <f t="shared" si="26"/>
        <v>23.848431919929414</v>
      </c>
      <c r="E373" s="18">
        <f t="shared" si="27"/>
        <v>1056.5429405381715</v>
      </c>
      <c r="F373" s="18">
        <f t="shared" si="28"/>
        <v>2.580994970002138E-2</v>
      </c>
      <c r="G373" s="16">
        <f t="shared" si="29"/>
        <v>-9.8257061185111816</v>
      </c>
    </row>
    <row r="374" spans="1:7" x14ac:dyDescent="0.25">
      <c r="A374" s="18">
        <v>18.100000000000001</v>
      </c>
      <c r="B374" s="18">
        <v>649</v>
      </c>
      <c r="C374" s="16">
        <f t="shared" si="25"/>
        <v>-4.2618089080610968</v>
      </c>
      <c r="D374" s="16">
        <f t="shared" si="26"/>
        <v>23.861258764094121</v>
      </c>
      <c r="E374" s="18">
        <f t="shared" si="27"/>
        <v>1057.3920899579448</v>
      </c>
      <c r="F374" s="18">
        <f t="shared" si="28"/>
        <v>2.5803011576826188E-2</v>
      </c>
      <c r="G374" s="16">
        <f t="shared" si="29"/>
        <v>-9.9220534889415255</v>
      </c>
    </row>
    <row r="375" spans="1:7" x14ac:dyDescent="0.25">
      <c r="A375" s="18">
        <v>18.149999999999999</v>
      </c>
      <c r="B375" s="18">
        <v>651</v>
      </c>
      <c r="C375" s="16">
        <f t="shared" si="25"/>
        <v>-4.1391850418395721</v>
      </c>
      <c r="D375" s="16">
        <f t="shared" si="26"/>
        <v>23.873791490611769</v>
      </c>
      <c r="E375" s="18">
        <f t="shared" si="27"/>
        <v>1058.2412393777181</v>
      </c>
      <c r="F375" s="18">
        <f t="shared" si="28"/>
        <v>2.5796237945181637E-2</v>
      </c>
      <c r="G375" s="16">
        <f t="shared" si="29"/>
        <v>-9.8894379061328159</v>
      </c>
    </row>
    <row r="376" spans="1:7" x14ac:dyDescent="0.25">
      <c r="A376" s="18">
        <v>18.2</v>
      </c>
      <c r="B376" s="18">
        <v>651</v>
      </c>
      <c r="C376" s="16">
        <f t="shared" si="25"/>
        <v>-4.1271412033251451</v>
      </c>
      <c r="D376" s="16">
        <f t="shared" si="26"/>
        <v>23.886030099482358</v>
      </c>
      <c r="E376" s="18">
        <f t="shared" si="27"/>
        <v>1059.0903887974914</v>
      </c>
      <c r="F376" s="18">
        <f t="shared" si="28"/>
        <v>2.5789628422458678E-2</v>
      </c>
      <c r="G376" s="16">
        <f t="shared" si="29"/>
        <v>-9.9084876491106826</v>
      </c>
    </row>
    <row r="377" spans="1:7" x14ac:dyDescent="0.25">
      <c r="A377" s="18">
        <v>18.25</v>
      </c>
      <c r="B377" s="18">
        <v>657</v>
      </c>
      <c r="C377" s="16">
        <f t="shared" si="25"/>
        <v>-3.7864123511941989</v>
      </c>
      <c r="D377" s="16">
        <f t="shared" si="26"/>
        <v>23.897974590705886</v>
      </c>
      <c r="E377" s="18">
        <f t="shared" si="27"/>
        <v>1059.9395382172647</v>
      </c>
      <c r="F377" s="18">
        <f t="shared" si="28"/>
        <v>2.5783182635812342E-2</v>
      </c>
      <c r="G377" s="16">
        <f t="shared" si="29"/>
        <v>-9.7728978615474507</v>
      </c>
    </row>
    <row r="378" spans="1:7" x14ac:dyDescent="0.25">
      <c r="A378" s="18">
        <v>18.3</v>
      </c>
      <c r="B378" s="18">
        <v>657</v>
      </c>
      <c r="C378" s="16">
        <f t="shared" si="25"/>
        <v>-3.7754303298206375</v>
      </c>
      <c r="D378" s="16">
        <f t="shared" si="26"/>
        <v>23.909624964282354</v>
      </c>
      <c r="E378" s="18">
        <f t="shared" si="27"/>
        <v>1060.788687637038</v>
      </c>
      <c r="F378" s="18">
        <f t="shared" si="28"/>
        <v>2.5776900222122482E-2</v>
      </c>
      <c r="G378" s="16">
        <f t="shared" si="29"/>
        <v>-9.7921046949890371</v>
      </c>
    </row>
    <row r="379" spans="1:7" x14ac:dyDescent="0.25">
      <c r="A379" s="18">
        <v>18.350000000000001</v>
      </c>
      <c r="B379" s="18">
        <v>661</v>
      </c>
      <c r="C379" s="16">
        <f t="shared" si="25"/>
        <v>-3.5465405329584887</v>
      </c>
      <c r="D379" s="16">
        <f t="shared" si="26"/>
        <v>23.920981220211772</v>
      </c>
      <c r="E379" s="18">
        <f t="shared" si="27"/>
        <v>1061.6378370568116</v>
      </c>
      <c r="F379" s="18">
        <f t="shared" si="28"/>
        <v>2.5770780827936216E-2</v>
      </c>
      <c r="G379" s="16">
        <f t="shared" si="29"/>
        <v>-9.7082875259542583</v>
      </c>
    </row>
    <row r="380" spans="1:7" x14ac:dyDescent="0.25">
      <c r="A380" s="18">
        <v>18.399999999999999</v>
      </c>
      <c r="B380" s="18">
        <v>661</v>
      </c>
      <c r="C380" s="16">
        <f t="shared" si="25"/>
        <v>-3.5363019913861922</v>
      </c>
      <c r="D380" s="16">
        <f t="shared" si="26"/>
        <v>23.93204335849412</v>
      </c>
      <c r="E380" s="18">
        <f t="shared" si="27"/>
        <v>1062.4869864765847</v>
      </c>
      <c r="F380" s="18">
        <f t="shared" si="28"/>
        <v>2.5764824109411975E-2</v>
      </c>
      <c r="G380" s="16">
        <f t="shared" si="29"/>
        <v>-9.7276367010766478</v>
      </c>
    </row>
    <row r="381" spans="1:7" x14ac:dyDescent="0.25">
      <c r="A381" s="18">
        <v>18.45</v>
      </c>
      <c r="B381" s="18">
        <v>659</v>
      </c>
      <c r="C381" s="16">
        <f t="shared" si="25"/>
        <v>-3.6345359686108694</v>
      </c>
      <c r="D381" s="16">
        <f t="shared" si="26"/>
        <v>23.942811379129413</v>
      </c>
      <c r="E381" s="18">
        <f t="shared" si="27"/>
        <v>1063.336135896358</v>
      </c>
      <c r="F381" s="18">
        <f t="shared" si="28"/>
        <v>2.5759029732265199E-2</v>
      </c>
      <c r="G381" s="16">
        <f t="shared" si="29"/>
        <v>-9.7985629561944929</v>
      </c>
    </row>
    <row r="382" spans="1:7" x14ac:dyDescent="0.25">
      <c r="A382" s="18">
        <v>18.5</v>
      </c>
      <c r="B382" s="18">
        <v>660</v>
      </c>
      <c r="C382" s="16">
        <f t="shared" si="25"/>
        <v>-3.5700926874530978</v>
      </c>
      <c r="D382" s="16">
        <f t="shared" si="26"/>
        <v>23.953285282117648</v>
      </c>
      <c r="E382" s="18">
        <f t="shared" si="27"/>
        <v>1064.1852853161315</v>
      </c>
      <c r="F382" s="18">
        <f t="shared" si="28"/>
        <v>2.5753397371715635E-2</v>
      </c>
      <c r="G382" s="16">
        <f t="shared" si="29"/>
        <v>-9.7922657903181509</v>
      </c>
    </row>
    <row r="383" spans="1:7" x14ac:dyDescent="0.25">
      <c r="A383" s="18">
        <v>18.55</v>
      </c>
      <c r="B383" s="18">
        <v>660</v>
      </c>
      <c r="C383" s="16">
        <f t="shared" si="25"/>
        <v>-3.5599210206221641</v>
      </c>
      <c r="D383" s="16">
        <f t="shared" si="26"/>
        <v>23.963465067458827</v>
      </c>
      <c r="E383" s="18">
        <f t="shared" si="27"/>
        <v>1065.0344347359048</v>
      </c>
      <c r="F383" s="18">
        <f t="shared" si="28"/>
        <v>2.5747926712436215E-2</v>
      </c>
      <c r="G383" s="16">
        <f t="shared" si="29"/>
        <v>-9.811787399260151</v>
      </c>
    </row>
    <row r="384" spans="1:7" x14ac:dyDescent="0.25">
      <c r="A384" s="18">
        <v>18.600000000000001</v>
      </c>
      <c r="B384" s="18">
        <v>656</v>
      </c>
      <c r="C384" s="16">
        <f t="shared" si="25"/>
        <v>-3.7648736163896253</v>
      </c>
      <c r="D384" s="16">
        <f t="shared" si="26"/>
        <v>23.973350735152945</v>
      </c>
      <c r="E384" s="18">
        <f t="shared" si="27"/>
        <v>1065.8835841556781</v>
      </c>
      <c r="F384" s="18">
        <f t="shared" si="28"/>
        <v>2.5742617448503546E-2</v>
      </c>
      <c r="G384" s="16">
        <f t="shared" si="29"/>
        <v>-9.9343395084072874</v>
      </c>
    </row>
    <row r="385" spans="1:7" x14ac:dyDescent="0.25">
      <c r="A385" s="18">
        <v>18.649999999999999</v>
      </c>
      <c r="B385" s="18">
        <v>652</v>
      </c>
      <c r="C385" s="16">
        <f t="shared" si="25"/>
        <v>-3.9687430410080426</v>
      </c>
      <c r="D385" s="16">
        <f t="shared" si="26"/>
        <v>23.982942285200004</v>
      </c>
      <c r="E385" s="18">
        <f t="shared" si="27"/>
        <v>1066.7327335754512</v>
      </c>
      <c r="F385" s="18">
        <f t="shared" si="28"/>
        <v>2.5737469283349867E-2</v>
      </c>
      <c r="G385" s="16">
        <f t="shared" si="29"/>
        <v>-10.056910750808212</v>
      </c>
    </row>
    <row r="386" spans="1:7" x14ac:dyDescent="0.25">
      <c r="A386" s="18">
        <v>18.7</v>
      </c>
      <c r="B386" s="18">
        <v>653</v>
      </c>
      <c r="C386" s="16">
        <f t="shared" si="25"/>
        <v>-3.9041583038716579</v>
      </c>
      <c r="D386" s="16">
        <f t="shared" si="26"/>
        <v>23.9922397176</v>
      </c>
      <c r="E386" s="18">
        <f t="shared" si="27"/>
        <v>1067.5818829952248</v>
      </c>
      <c r="F386" s="18">
        <f t="shared" si="28"/>
        <v>2.5732481929716694E-2</v>
      </c>
      <c r="G386" s="16">
        <f t="shared" si="29"/>
        <v>-10.050840937575968</v>
      </c>
    </row>
    <row r="387" spans="1:7" x14ac:dyDescent="0.25">
      <c r="A387" s="18">
        <v>18.75</v>
      </c>
      <c r="B387" s="18">
        <v>645</v>
      </c>
      <c r="C387" s="16">
        <f t="shared" si="25"/>
        <v>-4.3199337049411772</v>
      </c>
      <c r="D387" s="16">
        <f t="shared" si="26"/>
        <v>24.001243032352946</v>
      </c>
      <c r="E387" s="18">
        <f t="shared" si="27"/>
        <v>1068.4310324149981</v>
      </c>
      <c r="F387" s="18">
        <f t="shared" si="28"/>
        <v>2.5727655109609837E-2</v>
      </c>
      <c r="G387" s="16">
        <f t="shared" si="29"/>
        <v>-10.276391861740791</v>
      </c>
    </row>
    <row r="388" spans="1:7" x14ac:dyDescent="0.25">
      <c r="A388" s="18">
        <v>18.8</v>
      </c>
      <c r="B388" s="18">
        <v>648</v>
      </c>
      <c r="C388" s="16">
        <f t="shared" si="25"/>
        <v>-4.148406796305383</v>
      </c>
      <c r="D388" s="16">
        <f t="shared" si="26"/>
        <v>24.009952229458829</v>
      </c>
      <c r="E388" s="18">
        <f t="shared" si="27"/>
        <v>1069.2801818347714</v>
      </c>
      <c r="F388" s="18">
        <f t="shared" si="28"/>
        <v>2.5722988554256074E-2</v>
      </c>
      <c r="G388" s="16">
        <f t="shared" si="29"/>
        <v>-10.218977569084139</v>
      </c>
    </row>
    <row r="389" spans="1:7" x14ac:dyDescent="0.25">
      <c r="A389" s="18">
        <v>18.850000000000001</v>
      </c>
      <c r="B389" s="18">
        <v>648</v>
      </c>
      <c r="C389" s="16">
        <f t="shared" si="25"/>
        <v>-4.1369566414367309</v>
      </c>
      <c r="D389" s="16">
        <f t="shared" si="26"/>
        <v>24.01836730891765</v>
      </c>
      <c r="E389" s="18">
        <f t="shared" si="27"/>
        <v>1070.1293312545447</v>
      </c>
      <c r="F389" s="18">
        <f t="shared" si="28"/>
        <v>2.5718482004061211E-2</v>
      </c>
      <c r="G389" s="16">
        <f t="shared" si="29"/>
        <v>-10.238809661855072</v>
      </c>
    </row>
    <row r="390" spans="1:7" x14ac:dyDescent="0.25">
      <c r="A390" s="18">
        <v>18.899999999999999</v>
      </c>
      <c r="B390" s="18">
        <v>653</v>
      </c>
      <c r="C390" s="16">
        <f t="shared" si="25"/>
        <v>-3.8610323666280757</v>
      </c>
      <c r="D390" s="16">
        <f t="shared" si="26"/>
        <v>24.026488270729413</v>
      </c>
      <c r="E390" s="18">
        <f t="shared" si="27"/>
        <v>1070.978480674318</v>
      </c>
      <c r="F390" s="18">
        <f t="shared" si="28"/>
        <v>2.5714135208569716E-2</v>
      </c>
      <c r="G390" s="16">
        <f t="shared" si="29"/>
        <v>-10.130134798351309</v>
      </c>
    </row>
    <row r="391" spans="1:7" x14ac:dyDescent="0.25">
      <c r="A391" s="18">
        <v>18.95</v>
      </c>
      <c r="B391" s="18">
        <v>653</v>
      </c>
      <c r="C391" s="16">
        <f t="shared" si="25"/>
        <v>-3.8504319200583605</v>
      </c>
      <c r="D391" s="16">
        <f t="shared" si="26"/>
        <v>24.034315114894124</v>
      </c>
      <c r="E391" s="18">
        <f t="shared" si="27"/>
        <v>1071.8276300940913</v>
      </c>
      <c r="F391" s="18">
        <f t="shared" si="28"/>
        <v>2.5709947926425787E-2</v>
      </c>
      <c r="G391" s="16">
        <f t="shared" si="29"/>
        <v>-10.150115569816174</v>
      </c>
    </row>
    <row r="392" spans="1:7" x14ac:dyDescent="0.25">
      <c r="A392" s="18">
        <v>19</v>
      </c>
      <c r="B392" s="18">
        <v>653</v>
      </c>
      <c r="C392" s="16">
        <f t="shared" si="25"/>
        <v>-3.8399027451888514</v>
      </c>
      <c r="D392" s="16">
        <f t="shared" si="26"/>
        <v>24.041847841411769</v>
      </c>
      <c r="E392" s="18">
        <f t="shared" si="27"/>
        <v>1072.6767795138646</v>
      </c>
      <c r="F392" s="18">
        <f t="shared" si="28"/>
        <v>2.5705919925335892E-2</v>
      </c>
      <c r="G392" s="16">
        <f t="shared" si="29"/>
        <v>-10.170159873237809</v>
      </c>
    </row>
    <row r="393" spans="1:7" x14ac:dyDescent="0.25">
      <c r="A393" s="18">
        <v>19.05</v>
      </c>
      <c r="B393" s="18">
        <v>655</v>
      </c>
      <c r="C393" s="16">
        <f t="shared" si="25"/>
        <v>-3.7244574041846508</v>
      </c>
      <c r="D393" s="16">
        <f t="shared" si="26"/>
        <v>24.049086450282356</v>
      </c>
      <c r="E393" s="18">
        <f t="shared" si="27"/>
        <v>1073.5259289336379</v>
      </c>
      <c r="F393" s="18">
        <f t="shared" si="28"/>
        <v>2.5702050982032779E-2</v>
      </c>
      <c r="G393" s="16">
        <f t="shared" si="29"/>
        <v>-10.138863916738519</v>
      </c>
    </row>
    <row r="394" spans="1:7" x14ac:dyDescent="0.25">
      <c r="A394" s="18">
        <v>19.100000000000001</v>
      </c>
      <c r="B394" s="18">
        <v>661</v>
      </c>
      <c r="C394" s="16">
        <f t="shared" si="25"/>
        <v>-3.4002078041096371</v>
      </c>
      <c r="D394" s="16">
        <f t="shared" si="26"/>
        <v>24.056030941505885</v>
      </c>
      <c r="E394" s="18">
        <f t="shared" si="27"/>
        <v>1074.3750783534115</v>
      </c>
      <c r="F394" s="18">
        <f t="shared" si="28"/>
        <v>2.5698340882240898E-2</v>
      </c>
      <c r="G394" s="16">
        <f t="shared" si="29"/>
        <v>-10.004853592340455</v>
      </c>
    </row>
    <row r="395" spans="1:7" x14ac:dyDescent="0.25">
      <c r="A395" s="18">
        <v>19.149999999999999</v>
      </c>
      <c r="B395" s="18">
        <v>664</v>
      </c>
      <c r="C395" s="16">
        <f t="shared" si="25"/>
        <v>-3.2343247355048366</v>
      </c>
      <c r="D395" s="16">
        <f t="shared" si="26"/>
        <v>24.062681315082358</v>
      </c>
      <c r="E395" s="18">
        <f t="shared" si="27"/>
        <v>1075.2242277731846</v>
      </c>
      <c r="F395" s="18">
        <f t="shared" si="28"/>
        <v>2.5694789420643301E-2</v>
      </c>
      <c r="G395" s="16">
        <f t="shared" si="29"/>
        <v>-9.9480344080115444</v>
      </c>
    </row>
    <row r="396" spans="1:7" x14ac:dyDescent="0.25">
      <c r="A396" s="18">
        <v>19.2</v>
      </c>
      <c r="B396" s="18">
        <v>659</v>
      </c>
      <c r="C396" s="16">
        <f t="shared" si="25"/>
        <v>-3.4859876265098029</v>
      </c>
      <c r="D396" s="16">
        <f t="shared" si="26"/>
        <v>24.069037571011769</v>
      </c>
      <c r="E396" s="18">
        <f t="shared" si="27"/>
        <v>1076.0733771929579</v>
      </c>
      <c r="F396" s="18">
        <f t="shared" si="28"/>
        <v>2.56913964008499E-2</v>
      </c>
      <c r="G396" s="16">
        <f t="shared" si="29"/>
        <v>-10.096830276481658</v>
      </c>
    </row>
    <row r="397" spans="1:7" x14ac:dyDescent="0.25">
      <c r="A397" s="18">
        <v>19.25</v>
      </c>
      <c r="B397" s="18">
        <v>659</v>
      </c>
      <c r="C397" s="16">
        <f t="shared" si="25"/>
        <v>-3.4766181969197851</v>
      </c>
      <c r="D397" s="16">
        <f t="shared" si="26"/>
        <v>24.075099709294122</v>
      </c>
      <c r="E397" s="18">
        <f t="shared" si="27"/>
        <v>1076.9225266127314</v>
      </c>
      <c r="F397" s="18">
        <f t="shared" si="28"/>
        <v>2.5688161635367211E-2</v>
      </c>
      <c r="G397" s="16">
        <f t="shared" si="29"/>
        <v>-10.117216361968969</v>
      </c>
    </row>
    <row r="398" spans="1:7" x14ac:dyDescent="0.25">
      <c r="A398" s="18">
        <v>19.3</v>
      </c>
      <c r="B398" s="18">
        <v>650</v>
      </c>
      <c r="C398" s="16">
        <f t="shared" ref="C398:C461" si="30">( B398+(500*$F$2*A398*($A$823-A398))-($B$12+$C$4) )/A398</f>
        <v>-3.9336337963767138</v>
      </c>
      <c r="D398" s="16">
        <f t="shared" ref="D398:D461" si="31">500 * $F$2 * A398 * ($A$823 - A398)</f>
        <v>24.080867729929412</v>
      </c>
      <c r="E398" s="18">
        <f t="shared" ref="E398:E461" si="32">((($B$12+$C$4)*($A$823 - A398)) + (($B$823 + $C$5) * A398))/$A$823</f>
        <v>1077.7716760325047</v>
      </c>
      <c r="F398" s="18">
        <f t="shared" ref="F398:F461" si="33">SQRT( (0.002 *$A$823) / ((300/$C$6) * A398 * ($A$823 - A398)) )</f>
        <v>2.5685084945569443E-2</v>
      </c>
      <c r="G398" s="16">
        <f t="shared" ref="G398:G461" si="34">(B398 + D398 - E398) * F398</f>
        <v>-10.368832702997237</v>
      </c>
    </row>
    <row r="399" spans="1:7" x14ac:dyDescent="0.25">
      <c r="A399" s="18">
        <v>19.350000000000001</v>
      </c>
      <c r="B399" s="18">
        <v>650</v>
      </c>
      <c r="C399" s="16">
        <f t="shared" si="30"/>
        <v>-3.9231864789189843</v>
      </c>
      <c r="D399" s="16">
        <f t="shared" si="31"/>
        <v>24.086341632917652</v>
      </c>
      <c r="E399" s="18">
        <f t="shared" si="32"/>
        <v>1078.620825452278</v>
      </c>
      <c r="F399" s="18">
        <f t="shared" si="33"/>
        <v>2.5682166161671013E-2</v>
      </c>
      <c r="G399" s="16">
        <f t="shared" si="34"/>
        <v>-10.389321831574627</v>
      </c>
    </row>
    <row r="400" spans="1:7" x14ac:dyDescent="0.25">
      <c r="A400" s="18">
        <v>19.399999999999999</v>
      </c>
      <c r="B400" s="18">
        <v>642</v>
      </c>
      <c r="C400" s="16">
        <f t="shared" si="30"/>
        <v>-4.3251793083371748</v>
      </c>
      <c r="D400" s="16">
        <f t="shared" si="31"/>
        <v>24.091521418258829</v>
      </c>
      <c r="E400" s="18">
        <f t="shared" si="32"/>
        <v>1079.4699748720514</v>
      </c>
      <c r="F400" s="18">
        <f t="shared" si="33"/>
        <v>2.5679405122700432E-2</v>
      </c>
      <c r="G400" s="16">
        <f t="shared" si="34"/>
        <v>-10.615312775235301</v>
      </c>
    </row>
    <row r="401" spans="1:7" x14ac:dyDescent="0.25">
      <c r="A401" s="18">
        <v>19.45</v>
      </c>
      <c r="B401" s="18">
        <v>642</v>
      </c>
      <c r="C401" s="16">
        <f t="shared" si="30"/>
        <v>-4.3138094043211863</v>
      </c>
      <c r="D401" s="16">
        <f t="shared" si="31"/>
        <v>24.096407085952944</v>
      </c>
      <c r="E401" s="18">
        <f t="shared" si="32"/>
        <v>1080.3191242918247</v>
      </c>
      <c r="F401" s="18">
        <f t="shared" si="33"/>
        <v>2.5676801676475573E-2</v>
      </c>
      <c r="G401" s="16">
        <f t="shared" si="34"/>
        <v>-10.635914559585995</v>
      </c>
    </row>
    <row r="402" spans="1:7" x14ac:dyDescent="0.25">
      <c r="A402" s="18">
        <v>19.5</v>
      </c>
      <c r="B402" s="18">
        <v>635</v>
      </c>
      <c r="C402" s="16">
        <f t="shared" si="30"/>
        <v>-4.6614872494358979</v>
      </c>
      <c r="D402" s="16">
        <f t="shared" si="31"/>
        <v>24.100998636000003</v>
      </c>
      <c r="E402" s="18">
        <f t="shared" si="32"/>
        <v>1081.168273711598</v>
      </c>
      <c r="F402" s="18">
        <f t="shared" si="33"/>
        <v>2.5674355679580325E-2</v>
      </c>
      <c r="G402" s="16">
        <f t="shared" si="34"/>
        <v>-10.83630534100217</v>
      </c>
    </row>
    <row r="403" spans="1:7" x14ac:dyDescent="0.25">
      <c r="A403" s="18">
        <v>19.55</v>
      </c>
      <c r="B403" s="18">
        <v>633</v>
      </c>
      <c r="C403" s="16">
        <f t="shared" si="30"/>
        <v>-4.7516472599283892</v>
      </c>
      <c r="D403" s="16">
        <f t="shared" si="31"/>
        <v>24.105296068400005</v>
      </c>
      <c r="E403" s="18">
        <f t="shared" si="32"/>
        <v>1082.0174231313713</v>
      </c>
      <c r="F403" s="18">
        <f t="shared" si="33"/>
        <v>2.5672066997342587E-2</v>
      </c>
      <c r="G403" s="16">
        <f t="shared" si="34"/>
        <v>-10.908372593943946</v>
      </c>
    </row>
    <row r="404" spans="1:7" x14ac:dyDescent="0.25">
      <c r="A404" s="18">
        <v>19.600000000000001</v>
      </c>
      <c r="B404" s="18">
        <v>633</v>
      </c>
      <c r="C404" s="16">
        <f t="shared" si="30"/>
        <v>-4.7393214600432181</v>
      </c>
      <c r="D404" s="16">
        <f t="shared" si="31"/>
        <v>24.109299383152944</v>
      </c>
      <c r="E404" s="18">
        <f t="shared" si="32"/>
        <v>1082.8665725511446</v>
      </c>
      <c r="F404" s="18">
        <f t="shared" si="33"/>
        <v>2.5669935503813631E-2</v>
      </c>
      <c r="G404" s="16">
        <f t="shared" si="34"/>
        <v>-10.929161742501908</v>
      </c>
    </row>
    <row r="405" spans="1:7" x14ac:dyDescent="0.25">
      <c r="A405" s="18">
        <v>19.649999999999999</v>
      </c>
      <c r="B405" s="18">
        <v>631</v>
      </c>
      <c r="C405" s="16">
        <f t="shared" si="30"/>
        <v>-4.82885452517767</v>
      </c>
      <c r="D405" s="16">
        <f t="shared" si="31"/>
        <v>24.113008580258828</v>
      </c>
      <c r="E405" s="18">
        <f t="shared" si="32"/>
        <v>1083.7157219709179</v>
      </c>
      <c r="F405" s="18">
        <f t="shared" si="33"/>
        <v>2.5667961081748812E-2</v>
      </c>
      <c r="G405" s="16">
        <f t="shared" si="34"/>
        <v>-11.001357766843379</v>
      </c>
    </row>
    <row r="406" spans="1:7" x14ac:dyDescent="0.25">
      <c r="A406" s="18">
        <v>19.7</v>
      </c>
      <c r="B406" s="18">
        <v>633</v>
      </c>
      <c r="C406" s="16">
        <f t="shared" si="30"/>
        <v>-4.7149023522985987</v>
      </c>
      <c r="D406" s="16">
        <f t="shared" si="31"/>
        <v>24.11642365971765</v>
      </c>
      <c r="E406" s="18">
        <f t="shared" si="32"/>
        <v>1084.5648713906912</v>
      </c>
      <c r="F406" s="18">
        <f t="shared" si="33"/>
        <v>2.5666143622589635E-2</v>
      </c>
      <c r="G406" s="16">
        <f t="shared" si="34"/>
        <v>-10.970953250716168</v>
      </c>
    </row>
    <row r="407" spans="1:7" x14ac:dyDescent="0.25">
      <c r="A407" s="18">
        <v>19.75</v>
      </c>
      <c r="B407" s="18">
        <v>639</v>
      </c>
      <c r="C407" s="16">
        <f t="shared" si="30"/>
        <v>-4.3990103989099056</v>
      </c>
      <c r="D407" s="16">
        <f t="shared" si="31"/>
        <v>24.119544621529418</v>
      </c>
      <c r="E407" s="18">
        <f t="shared" si="32"/>
        <v>1085.4140208104645</v>
      </c>
      <c r="F407" s="18">
        <f t="shared" si="33"/>
        <v>2.5664483026447155E-2</v>
      </c>
      <c r="G407" s="16">
        <f t="shared" si="34"/>
        <v>-10.837969416313319</v>
      </c>
    </row>
    <row r="408" spans="1:7" x14ac:dyDescent="0.25">
      <c r="A408" s="18">
        <v>19.8</v>
      </c>
      <c r="B408" s="18">
        <v>639</v>
      </c>
      <c r="C408" s="16">
        <f t="shared" si="30"/>
        <v>-4.3877590168841376</v>
      </c>
      <c r="D408" s="16">
        <f t="shared" si="31"/>
        <v>24.122371465694123</v>
      </c>
      <c r="E408" s="18">
        <f t="shared" si="32"/>
        <v>1086.2631702302381</v>
      </c>
      <c r="F408" s="18">
        <f t="shared" si="33"/>
        <v>2.5662979202086697E-2</v>
      </c>
      <c r="G408" s="16">
        <f t="shared" si="34"/>
        <v>-10.859053518248846</v>
      </c>
    </row>
    <row r="409" spans="1:7" x14ac:dyDescent="0.25">
      <c r="A409" s="18">
        <v>19.850000000000001</v>
      </c>
      <c r="B409" s="18">
        <v>646</v>
      </c>
      <c r="C409" s="16">
        <f t="shared" si="30"/>
        <v>-4.023934297621576</v>
      </c>
      <c r="D409" s="16">
        <f t="shared" si="31"/>
        <v>24.124904192211769</v>
      </c>
      <c r="E409" s="18">
        <f t="shared" si="32"/>
        <v>1087.1123196500114</v>
      </c>
      <c r="F409" s="18">
        <f t="shared" si="33"/>
        <v>2.5661632066913926E-2</v>
      </c>
      <c r="G409" s="16">
        <f t="shared" si="34"/>
        <v>-10.700577632011433</v>
      </c>
    </row>
    <row r="410" spans="1:7" x14ac:dyDescent="0.25">
      <c r="A410" s="18">
        <v>19.899999999999999</v>
      </c>
      <c r="B410" s="18">
        <v>646</v>
      </c>
      <c r="C410" s="16">
        <f t="shared" si="30"/>
        <v>-4.0137114170310406</v>
      </c>
      <c r="D410" s="16">
        <f t="shared" si="31"/>
        <v>24.127142801082353</v>
      </c>
      <c r="E410" s="18">
        <f t="shared" si="32"/>
        <v>1087.9614690697845</v>
      </c>
      <c r="F410" s="18">
        <f t="shared" si="33"/>
        <v>2.5660441546962232E-2</v>
      </c>
      <c r="G410" s="16">
        <f t="shared" si="34"/>
        <v>-10.721813305532377</v>
      </c>
    </row>
    <row r="411" spans="1:7" x14ac:dyDescent="0.25">
      <c r="A411" s="18">
        <v>19.95</v>
      </c>
      <c r="B411" s="18">
        <v>647</v>
      </c>
      <c r="C411" s="16">
        <f t="shared" si="30"/>
        <v>-3.9534292084057174</v>
      </c>
      <c r="D411" s="16">
        <f t="shared" si="31"/>
        <v>24.129087292305886</v>
      </c>
      <c r="E411" s="18">
        <f t="shared" si="32"/>
        <v>1088.8106184895578</v>
      </c>
      <c r="F411" s="18">
        <f t="shared" si="33"/>
        <v>2.5659407576881465E-2</v>
      </c>
      <c r="G411" s="16">
        <f t="shared" si="34"/>
        <v>-10.717460646326217</v>
      </c>
    </row>
    <row r="412" spans="1:7" x14ac:dyDescent="0.25">
      <c r="A412" s="18">
        <v>20</v>
      </c>
      <c r="B412" s="18">
        <v>647</v>
      </c>
      <c r="C412" s="16">
        <f t="shared" si="30"/>
        <v>-3.9434631167058796</v>
      </c>
      <c r="D412" s="16">
        <f t="shared" si="31"/>
        <v>24.130737665882357</v>
      </c>
      <c r="E412" s="18">
        <f t="shared" si="32"/>
        <v>1089.6597679093313</v>
      </c>
      <c r="F412" s="18">
        <f t="shared" si="33"/>
        <v>2.5658530099927919E-2</v>
      </c>
      <c r="G412" s="16">
        <f t="shared" si="34"/>
        <v>-10.738839720195177</v>
      </c>
    </row>
    <row r="413" spans="1:7" x14ac:dyDescent="0.25">
      <c r="A413" s="18">
        <v>20.05</v>
      </c>
      <c r="B413" s="18">
        <v>649</v>
      </c>
      <c r="C413" s="16">
        <f t="shared" si="30"/>
        <v>-3.8338107769669918</v>
      </c>
      <c r="D413" s="16">
        <f t="shared" si="31"/>
        <v>24.132093921811769</v>
      </c>
      <c r="E413" s="18">
        <f t="shared" si="32"/>
        <v>1090.5089173291046</v>
      </c>
      <c r="F413" s="18">
        <f t="shared" si="33"/>
        <v>2.5657809067955735E-2</v>
      </c>
      <c r="G413" s="16">
        <f t="shared" si="34"/>
        <v>-10.708974844374197</v>
      </c>
    </row>
    <row r="414" spans="1:7" x14ac:dyDescent="0.25">
      <c r="A414" s="18">
        <v>20.100000000000001</v>
      </c>
      <c r="B414" s="18">
        <v>651</v>
      </c>
      <c r="C414" s="16">
        <f t="shared" si="30"/>
        <v>-3.7247186039754143</v>
      </c>
      <c r="D414" s="16">
        <f t="shared" si="31"/>
        <v>24.13315606009412</v>
      </c>
      <c r="E414" s="18">
        <f t="shared" si="32"/>
        <v>1091.3580667488779</v>
      </c>
      <c r="F414" s="18">
        <f t="shared" si="33"/>
        <v>2.5657244441409512E-2</v>
      </c>
      <c r="G414" s="16">
        <f t="shared" si="34"/>
        <v>-10.679184276145968</v>
      </c>
    </row>
    <row r="415" spans="1:7" x14ac:dyDescent="0.25">
      <c r="A415" s="18">
        <v>20.149999999999999</v>
      </c>
      <c r="B415" s="18">
        <v>648</v>
      </c>
      <c r="C415" s="16">
        <f t="shared" si="30"/>
        <v>-3.8643213855717393</v>
      </c>
      <c r="D415" s="16">
        <f t="shared" si="31"/>
        <v>24.133924080729418</v>
      </c>
      <c r="E415" s="18">
        <f t="shared" si="32"/>
        <v>1092.2072161686513</v>
      </c>
      <c r="F415" s="18">
        <f t="shared" si="33"/>
        <v>2.5656836189318303E-2</v>
      </c>
      <c r="G415" s="16">
        <f t="shared" si="34"/>
        <v>-10.77775164260747</v>
      </c>
    </row>
    <row r="416" spans="1:7" x14ac:dyDescent="0.25">
      <c r="A416" s="18">
        <v>20.2</v>
      </c>
      <c r="B416" s="18">
        <v>648</v>
      </c>
      <c r="C416" s="16">
        <f t="shared" si="30"/>
        <v>-3.854732773083283</v>
      </c>
      <c r="D416" s="16">
        <f t="shared" si="31"/>
        <v>24.134397983717651</v>
      </c>
      <c r="E416" s="18">
        <f t="shared" si="32"/>
        <v>1093.0563655884246</v>
      </c>
      <c r="F416" s="18">
        <f t="shared" si="33"/>
        <v>2.5656584289290893E-2</v>
      </c>
      <c r="G416" s="16">
        <f t="shared" si="34"/>
        <v>-10.799419941064333</v>
      </c>
    </row>
    <row r="417" spans="1:7" x14ac:dyDescent="0.25">
      <c r="A417" s="18">
        <v>20.25</v>
      </c>
      <c r="B417" s="18">
        <v>650</v>
      </c>
      <c r="C417" s="16">
        <f t="shared" si="30"/>
        <v>-3.746440603997093</v>
      </c>
      <c r="D417" s="16">
        <f t="shared" si="31"/>
        <v>24.134577769058826</v>
      </c>
      <c r="E417" s="18">
        <f t="shared" si="32"/>
        <v>1093.9055150081979</v>
      </c>
      <c r="F417" s="18">
        <f t="shared" si="33"/>
        <v>2.5656488727512389E-2</v>
      </c>
      <c r="G417" s="16">
        <f t="shared" si="34"/>
        <v>-10.769848319413281</v>
      </c>
    </row>
    <row r="418" spans="1:7" x14ac:dyDescent="0.25">
      <c r="A418" s="18">
        <v>20.3</v>
      </c>
      <c r="B418" s="18">
        <v>650</v>
      </c>
      <c r="C418" s="16">
        <f t="shared" si="30"/>
        <v>-3.7372185499136461</v>
      </c>
      <c r="D418" s="16">
        <f t="shared" si="31"/>
        <v>24.134463436752945</v>
      </c>
      <c r="E418" s="18">
        <f t="shared" si="32"/>
        <v>1094.7546644279712</v>
      </c>
      <c r="F418" s="18">
        <f t="shared" si="33"/>
        <v>2.56565494987421E-2</v>
      </c>
      <c r="G418" s="16">
        <f t="shared" si="34"/>
        <v>-10.791663006902041</v>
      </c>
    </row>
    <row r="419" spans="1:7" x14ac:dyDescent="0.25">
      <c r="A419" s="18">
        <v>20.350000000000001</v>
      </c>
      <c r="B419" s="18">
        <v>651</v>
      </c>
      <c r="C419" s="16">
        <f t="shared" si="30"/>
        <v>-3.6789162168648626</v>
      </c>
      <c r="D419" s="16">
        <f t="shared" si="31"/>
        <v>24.134054986800002</v>
      </c>
      <c r="E419" s="18">
        <f t="shared" si="32"/>
        <v>1095.6038138477447</v>
      </c>
      <c r="F419" s="18">
        <f t="shared" si="33"/>
        <v>2.5656766606312761E-2</v>
      </c>
      <c r="G419" s="16">
        <f t="shared" si="34"/>
        <v>-10.787894468107865</v>
      </c>
    </row>
    <row r="420" spans="1:7" x14ac:dyDescent="0.25">
      <c r="A420" s="18">
        <v>20.399999999999999</v>
      </c>
      <c r="B420" s="18">
        <v>651</v>
      </c>
      <c r="C420" s="16">
        <f t="shared" si="30"/>
        <v>-3.6699337049411751</v>
      </c>
      <c r="D420" s="16">
        <f t="shared" si="31"/>
        <v>24.133352419200005</v>
      </c>
      <c r="E420" s="18">
        <f t="shared" si="32"/>
        <v>1096.4529632675178</v>
      </c>
      <c r="F420" s="18">
        <f t="shared" si="33"/>
        <v>2.5657140062131028E-2</v>
      </c>
      <c r="G420" s="16">
        <f t="shared" si="34"/>
        <v>-10.809856266457828</v>
      </c>
    </row>
    <row r="421" spans="1:7" x14ac:dyDescent="0.25">
      <c r="A421" s="18">
        <v>20.45</v>
      </c>
      <c r="B421" s="18">
        <v>650</v>
      </c>
      <c r="C421" s="16">
        <f t="shared" si="30"/>
        <v>-3.7099092550634243</v>
      </c>
      <c r="D421" s="16">
        <f t="shared" si="31"/>
        <v>24.132355733952945</v>
      </c>
      <c r="E421" s="18">
        <f t="shared" si="32"/>
        <v>1097.3021126872911</v>
      </c>
      <c r="F421" s="18">
        <f t="shared" si="33"/>
        <v>2.5657669886679283E-2</v>
      </c>
      <c r="G421" s="16">
        <f t="shared" si="34"/>
        <v>-10.857549929935056</v>
      </c>
    </row>
    <row r="422" spans="1:7" x14ac:dyDescent="0.25">
      <c r="A422" s="18">
        <v>20.5</v>
      </c>
      <c r="B422" s="18">
        <v>657</v>
      </c>
      <c r="C422" s="16">
        <f t="shared" si="30"/>
        <v>-3.3594602472654214</v>
      </c>
      <c r="D422" s="16">
        <f t="shared" si="31"/>
        <v>24.131064931058827</v>
      </c>
      <c r="E422" s="18">
        <f t="shared" si="32"/>
        <v>1098.1512621070644</v>
      </c>
      <c r="F422" s="18">
        <f t="shared" si="33"/>
        <v>2.565835610901878E-2</v>
      </c>
      <c r="G422" s="16">
        <f t="shared" si="34"/>
        <v>-10.70005272379518</v>
      </c>
    </row>
    <row r="423" spans="1:7" x14ac:dyDescent="0.25">
      <c r="A423" s="18">
        <v>20.55</v>
      </c>
      <c r="B423" s="18">
        <v>657</v>
      </c>
      <c r="C423" s="16">
        <f t="shared" si="30"/>
        <v>-3.3513635031378257</v>
      </c>
      <c r="D423" s="16">
        <f t="shared" si="31"/>
        <v>24.12948001051765</v>
      </c>
      <c r="E423" s="18">
        <f t="shared" si="32"/>
        <v>1099.000411526838</v>
      </c>
      <c r="F423" s="18">
        <f t="shared" si="33"/>
        <v>2.565919876679405E-2</v>
      </c>
      <c r="G423" s="16">
        <f t="shared" si="34"/>
        <v>-10.722233290642647</v>
      </c>
    </row>
    <row r="424" spans="1:7" x14ac:dyDescent="0.25">
      <c r="A424" s="18">
        <v>20.6</v>
      </c>
      <c r="B424" s="18">
        <v>654</v>
      </c>
      <c r="C424" s="16">
        <f t="shared" si="30"/>
        <v>-3.4889514091102209</v>
      </c>
      <c r="D424" s="16">
        <f t="shared" si="31"/>
        <v>24.127600972329418</v>
      </c>
      <c r="E424" s="18">
        <f t="shared" si="32"/>
        <v>1099.8495609466113</v>
      </c>
      <c r="F424" s="18">
        <f t="shared" si="33"/>
        <v>2.5660197906238649E-2</v>
      </c>
      <c r="G424" s="16">
        <f t="shared" si="34"/>
        <v>-10.821468954346926</v>
      </c>
    </row>
    <row r="425" spans="1:7" x14ac:dyDescent="0.25">
      <c r="A425" s="18">
        <v>20.65</v>
      </c>
      <c r="B425" s="18">
        <v>662</v>
      </c>
      <c r="C425" s="16">
        <f t="shared" si="30"/>
        <v>-3.093199621477281</v>
      </c>
      <c r="D425" s="16">
        <f t="shared" si="31"/>
        <v>24.12542781649412</v>
      </c>
      <c r="E425" s="18">
        <f t="shared" si="32"/>
        <v>1100.6987103663844</v>
      </c>
      <c r="F425" s="18">
        <f t="shared" si="33"/>
        <v>2.5661353582182203E-2</v>
      </c>
      <c r="G425" s="16">
        <f t="shared" si="34"/>
        <v>-10.638511589238661</v>
      </c>
    </row>
    <row r="426" spans="1:7" x14ac:dyDescent="0.25">
      <c r="A426" s="18">
        <v>20.7</v>
      </c>
      <c r="B426" s="18">
        <v>658</v>
      </c>
      <c r="C426" s="16">
        <f t="shared" si="30"/>
        <v>-3.2790840317385603</v>
      </c>
      <c r="D426" s="16">
        <f t="shared" si="31"/>
        <v>24.122960543011768</v>
      </c>
      <c r="E426" s="18">
        <f t="shared" si="32"/>
        <v>1101.5478597861579</v>
      </c>
      <c r="F426" s="18">
        <f t="shared" si="33"/>
        <v>2.5662665858058778E-2</v>
      </c>
      <c r="G426" s="16">
        <f t="shared" si="34"/>
        <v>-10.763561041826829</v>
      </c>
    </row>
    <row r="427" spans="1:7" x14ac:dyDescent="0.25">
      <c r="A427" s="18">
        <v>20.75</v>
      </c>
      <c r="B427" s="18">
        <v>657</v>
      </c>
      <c r="C427" s="16">
        <f t="shared" si="30"/>
        <v>-3.3195084746080776</v>
      </c>
      <c r="D427" s="16">
        <f t="shared" si="31"/>
        <v>24.120199151882353</v>
      </c>
      <c r="E427" s="18">
        <f t="shared" si="32"/>
        <v>1102.3970092059312</v>
      </c>
      <c r="F427" s="18">
        <f t="shared" si="33"/>
        <v>2.5664134805916537E-2</v>
      </c>
      <c r="G427" s="16">
        <f t="shared" si="34"/>
        <v>-10.811704843833605</v>
      </c>
    </row>
    <row r="428" spans="1:7" x14ac:dyDescent="0.25">
      <c r="A428" s="18">
        <v>20.8</v>
      </c>
      <c r="B428" s="18">
        <v>651</v>
      </c>
      <c r="C428" s="16">
        <f t="shared" si="30"/>
        <v>-3.6001373248506767</v>
      </c>
      <c r="D428" s="16">
        <f t="shared" si="31"/>
        <v>24.117143643105887</v>
      </c>
      <c r="E428" s="18">
        <f t="shared" si="32"/>
        <v>1103.2461586257045</v>
      </c>
      <c r="F428" s="18">
        <f t="shared" si="33"/>
        <v>2.5665760506428752E-2</v>
      </c>
      <c r="G428" s="16">
        <f t="shared" si="34"/>
        <v>-10.988256764396624</v>
      </c>
    </row>
    <row r="429" spans="1:7" x14ac:dyDescent="0.25">
      <c r="A429" s="18">
        <v>20.85</v>
      </c>
      <c r="B429" s="18">
        <v>651</v>
      </c>
      <c r="C429" s="16">
        <f t="shared" si="30"/>
        <v>-3.591664555554801</v>
      </c>
      <c r="D429" s="16">
        <f t="shared" si="31"/>
        <v>24.113794016682355</v>
      </c>
      <c r="E429" s="18">
        <f t="shared" si="32"/>
        <v>1104.0953080454779</v>
      </c>
      <c r="F429" s="18">
        <f t="shared" si="33"/>
        <v>2.566754304890612E-2</v>
      </c>
      <c r="G429" s="16">
        <f t="shared" si="34"/>
        <v>-11.010901478519031</v>
      </c>
    </row>
    <row r="430" spans="1:7" x14ac:dyDescent="0.25">
      <c r="A430" s="18">
        <v>20.9</v>
      </c>
      <c r="B430" s="18">
        <v>641</v>
      </c>
      <c r="C430" s="16">
        <f t="shared" si="30"/>
        <v>-4.0617152979611584</v>
      </c>
      <c r="D430" s="16">
        <f t="shared" si="31"/>
        <v>24.110150272611769</v>
      </c>
      <c r="E430" s="18">
        <f t="shared" si="32"/>
        <v>1104.9444574652512</v>
      </c>
      <c r="F430" s="18">
        <f t="shared" si="33"/>
        <v>2.5669482531310382E-2</v>
      </c>
      <c r="G430" s="16">
        <f t="shared" si="34"/>
        <v>-11.29031906515246</v>
      </c>
    </row>
    <row r="431" spans="1:7" x14ac:dyDescent="0.25">
      <c r="A431" s="18">
        <v>20.95</v>
      </c>
      <c r="B431" s="18">
        <v>641</v>
      </c>
      <c r="C431" s="16">
        <f t="shared" si="30"/>
        <v>-4.0522094314608994</v>
      </c>
      <c r="D431" s="16">
        <f t="shared" si="31"/>
        <v>24.10621241089412</v>
      </c>
      <c r="E431" s="18">
        <f t="shared" si="32"/>
        <v>1105.7936068850245</v>
      </c>
      <c r="F431" s="18">
        <f t="shared" si="33"/>
        <v>2.5671579060269328E-2</v>
      </c>
      <c r="G431" s="16">
        <f t="shared" si="34"/>
        <v>-11.313141288106733</v>
      </c>
    </row>
    <row r="432" spans="1:7" x14ac:dyDescent="0.25">
      <c r="A432" s="18">
        <v>21</v>
      </c>
      <c r="B432" s="18">
        <v>636</v>
      </c>
      <c r="C432" s="16">
        <f t="shared" si="30"/>
        <v>-4.2808580746890739</v>
      </c>
      <c r="D432" s="16">
        <f t="shared" si="31"/>
        <v>24.101980431529416</v>
      </c>
      <c r="E432" s="18">
        <f t="shared" si="32"/>
        <v>1106.6427563047978</v>
      </c>
      <c r="F432" s="18">
        <f t="shared" si="33"/>
        <v>2.5673832751093074E-2</v>
      </c>
      <c r="G432" s="16">
        <f t="shared" si="34"/>
        <v>-11.464413196313629</v>
      </c>
    </row>
    <row r="433" spans="1:7" x14ac:dyDescent="0.25">
      <c r="A433" s="18">
        <v>21.05</v>
      </c>
      <c r="B433" s="18">
        <v>641</v>
      </c>
      <c r="C433" s="16">
        <f t="shared" si="30"/>
        <v>-4.0333750909967838</v>
      </c>
      <c r="D433" s="16">
        <f t="shared" si="31"/>
        <v>24.09745433451765</v>
      </c>
      <c r="E433" s="18">
        <f t="shared" si="32"/>
        <v>1107.4919057245711</v>
      </c>
      <c r="F433" s="18">
        <f t="shared" si="33"/>
        <v>2.5676243727791714E-2</v>
      </c>
      <c r="G433" s="16">
        <f t="shared" si="34"/>
        <v>-11.359027757713715</v>
      </c>
    </row>
    <row r="434" spans="1:7" x14ac:dyDescent="0.25">
      <c r="A434" s="18">
        <v>21.1</v>
      </c>
      <c r="B434" s="18">
        <v>641</v>
      </c>
      <c r="C434" s="16">
        <f t="shared" si="30"/>
        <v>-4.0240457763100057</v>
      </c>
      <c r="D434" s="16">
        <f t="shared" si="31"/>
        <v>24.092634119858825</v>
      </c>
      <c r="E434" s="18">
        <f t="shared" si="32"/>
        <v>1108.3410551443446</v>
      </c>
      <c r="F434" s="18">
        <f t="shared" si="33"/>
        <v>2.5678812123094315E-2</v>
      </c>
      <c r="G434" s="16">
        <f t="shared" si="34"/>
        <v>-11.382092927345978</v>
      </c>
    </row>
    <row r="435" spans="1:7" x14ac:dyDescent="0.25">
      <c r="A435" s="18">
        <v>21.15</v>
      </c>
      <c r="B435" s="18">
        <v>638</v>
      </c>
      <c r="C435" s="16">
        <f t="shared" si="30"/>
        <v>-4.1566184497610879</v>
      </c>
      <c r="D435" s="16">
        <f t="shared" si="31"/>
        <v>24.087519787552942</v>
      </c>
      <c r="E435" s="18">
        <f t="shared" si="32"/>
        <v>1109.1902045641177</v>
      </c>
      <c r="F435" s="18">
        <f t="shared" si="33"/>
        <v>2.5681538078469238E-2</v>
      </c>
      <c r="G435" s="16">
        <f t="shared" si="34"/>
        <v>-11.482284624075175</v>
      </c>
    </row>
    <row r="436" spans="1:7" x14ac:dyDescent="0.25">
      <c r="A436" s="18">
        <v>21.2</v>
      </c>
      <c r="B436" s="18">
        <v>632</v>
      </c>
      <c r="C436" s="16">
        <f t="shared" si="30"/>
        <v>-4.430089087849054</v>
      </c>
      <c r="D436" s="16">
        <f t="shared" si="31"/>
        <v>24.082111337600004</v>
      </c>
      <c r="E436" s="18">
        <f t="shared" si="32"/>
        <v>1110.039353983891</v>
      </c>
      <c r="F436" s="18">
        <f t="shared" si="33"/>
        <v>2.5684421744145848E-2</v>
      </c>
      <c r="G436" s="16">
        <f t="shared" si="34"/>
        <v>-11.659629273936888</v>
      </c>
    </row>
    <row r="437" spans="1:7" x14ac:dyDescent="0.25">
      <c r="A437" s="18">
        <v>21.25</v>
      </c>
      <c r="B437" s="18">
        <v>632</v>
      </c>
      <c r="C437" s="16">
        <f t="shared" si="30"/>
        <v>-4.4199337049411742</v>
      </c>
      <c r="D437" s="16">
        <f t="shared" si="31"/>
        <v>24.076408770000004</v>
      </c>
      <c r="E437" s="18">
        <f t="shared" si="32"/>
        <v>1110.8885034036643</v>
      </c>
      <c r="F437" s="18">
        <f t="shared" si="33"/>
        <v>2.5687463279137551E-2</v>
      </c>
      <c r="G437" s="16">
        <f t="shared" si="34"/>
        <v>-11.682968979809884</v>
      </c>
    </row>
    <row r="438" spans="1:7" x14ac:dyDescent="0.25">
      <c r="A438" s="18">
        <v>21.3</v>
      </c>
      <c r="B438" s="18">
        <v>619</v>
      </c>
      <c r="C438" s="16">
        <f t="shared" si="30"/>
        <v>-5.0201684467252168</v>
      </c>
      <c r="D438" s="16">
        <f t="shared" si="31"/>
        <v>24.070412084752945</v>
      </c>
      <c r="E438" s="18">
        <f t="shared" si="32"/>
        <v>1111.7376528234379</v>
      </c>
      <c r="F438" s="18">
        <f t="shared" si="33"/>
        <v>2.5690662851266227E-2</v>
      </c>
      <c r="G438" s="16">
        <f t="shared" si="34"/>
        <v>-12.040372071250781</v>
      </c>
    </row>
    <row r="439" spans="1:7" x14ac:dyDescent="0.25">
      <c r="A439" s="18">
        <v>21.35</v>
      </c>
      <c r="B439" s="18">
        <v>619</v>
      </c>
      <c r="C439" s="16">
        <f t="shared" si="30"/>
        <v>-5.0087062631447878</v>
      </c>
      <c r="D439" s="16">
        <f t="shared" si="31"/>
        <v>24.064121281858824</v>
      </c>
      <c r="E439" s="18">
        <f t="shared" si="32"/>
        <v>1112.5868022432112</v>
      </c>
      <c r="F439" s="18">
        <f t="shared" si="33"/>
        <v>2.569402063718804E-2</v>
      </c>
      <c r="G439" s="16">
        <f t="shared" si="34"/>
        <v>-12.063925454248846</v>
      </c>
    </row>
    <row r="440" spans="1:7" x14ac:dyDescent="0.25">
      <c r="A440" s="18">
        <v>21.4</v>
      </c>
      <c r="B440" s="18">
        <v>627</v>
      </c>
      <c r="C440" s="16">
        <f t="shared" si="30"/>
        <v>-4.6234796092842245</v>
      </c>
      <c r="D440" s="16">
        <f t="shared" si="31"/>
        <v>24.057536361317652</v>
      </c>
      <c r="E440" s="18">
        <f t="shared" si="32"/>
        <v>1113.4359516629843</v>
      </c>
      <c r="F440" s="18">
        <f t="shared" si="33"/>
        <v>2.5697536822420604E-2</v>
      </c>
      <c r="G440" s="16">
        <f t="shared" si="34"/>
        <v>-11.881986353107067</v>
      </c>
    </row>
    <row r="441" spans="1:7" x14ac:dyDescent="0.25">
      <c r="A441" s="18">
        <v>21.45</v>
      </c>
      <c r="B441" s="18">
        <v>628</v>
      </c>
      <c r="C441" s="16">
        <f t="shared" si="30"/>
        <v>-4.5664029219986313</v>
      </c>
      <c r="D441" s="16">
        <f t="shared" si="31"/>
        <v>24.050657323129418</v>
      </c>
      <c r="E441" s="18">
        <f t="shared" si="32"/>
        <v>1114.2851010827578</v>
      </c>
      <c r="F441" s="18">
        <f t="shared" si="33"/>
        <v>2.5701211601371579E-2</v>
      </c>
      <c r="G441" s="16">
        <f t="shared" si="34"/>
        <v>-11.879985248508502</v>
      </c>
    </row>
    <row r="442" spans="1:7" x14ac:dyDescent="0.25">
      <c r="A442" s="18">
        <v>21.5</v>
      </c>
      <c r="B442" s="18">
        <v>628</v>
      </c>
      <c r="C442" s="16">
        <f t="shared" si="30"/>
        <v>-4.5561170154746939</v>
      </c>
      <c r="D442" s="16">
        <f t="shared" si="31"/>
        <v>24.043484167294121</v>
      </c>
      <c r="E442" s="18">
        <f t="shared" si="32"/>
        <v>1115.1342505025311</v>
      </c>
      <c r="F442" s="18">
        <f t="shared" si="33"/>
        <v>2.570504517736864E-2</v>
      </c>
      <c r="G442" s="16">
        <f t="shared" si="34"/>
        <v>-11.903769069869533</v>
      </c>
    </row>
    <row r="443" spans="1:7" x14ac:dyDescent="0.25">
      <c r="A443" s="18">
        <v>21.55</v>
      </c>
      <c r="B443" s="18">
        <v>622</v>
      </c>
      <c r="C443" s="16">
        <f t="shared" si="30"/>
        <v>-4.8243147613080399</v>
      </c>
      <c r="D443" s="16">
        <f t="shared" si="31"/>
        <v>24.036016893811766</v>
      </c>
      <c r="E443" s="18">
        <f t="shared" si="32"/>
        <v>1115.9833999223044</v>
      </c>
      <c r="F443" s="18">
        <f t="shared" si="33"/>
        <v>2.5709037762690866E-2</v>
      </c>
      <c r="G443" s="16">
        <f t="shared" si="34"/>
        <v>-12.081895016757267</v>
      </c>
    </row>
    <row r="444" spans="1:7" x14ac:dyDescent="0.25">
      <c r="A444" s="18">
        <v>21.6</v>
      </c>
      <c r="B444" s="18">
        <v>622</v>
      </c>
      <c r="C444" s="16">
        <f t="shared" si="30"/>
        <v>-4.8135066896906329</v>
      </c>
      <c r="D444" s="16">
        <f t="shared" si="31"/>
        <v>24.028255502682359</v>
      </c>
      <c r="E444" s="18">
        <f t="shared" si="32"/>
        <v>1116.8325493420778</v>
      </c>
      <c r="F444" s="18">
        <f t="shared" si="33"/>
        <v>2.5713189578601556E-2</v>
      </c>
      <c r="G444" s="16">
        <f t="shared" si="34"/>
        <v>-12.105880061912007</v>
      </c>
    </row>
    <row r="445" spans="1:7" x14ac:dyDescent="0.25">
      <c r="A445" s="18">
        <v>21.65</v>
      </c>
      <c r="B445" s="18">
        <v>619</v>
      </c>
      <c r="C445" s="16">
        <f t="shared" si="30"/>
        <v>-4.9413302543230548</v>
      </c>
      <c r="D445" s="16">
        <f t="shared" si="31"/>
        <v>24.020199993905887</v>
      </c>
      <c r="E445" s="18">
        <f t="shared" si="32"/>
        <v>1117.6816987618511</v>
      </c>
      <c r="F445" s="18">
        <f t="shared" si="33"/>
        <v>2.5717500855382467E-2</v>
      </c>
      <c r="G445" s="16">
        <f t="shared" si="34"/>
        <v>-12.207107500581754</v>
      </c>
    </row>
    <row r="446" spans="1:7" x14ac:dyDescent="0.25">
      <c r="A446" s="18">
        <v>21.7</v>
      </c>
      <c r="B446" s="18">
        <v>621</v>
      </c>
      <c r="C446" s="16">
        <f t="shared" si="30"/>
        <v>-4.8381635775353766</v>
      </c>
      <c r="D446" s="16">
        <f t="shared" si="31"/>
        <v>24.011850367482356</v>
      </c>
      <c r="E446" s="18">
        <f t="shared" si="32"/>
        <v>1118.5308481816244</v>
      </c>
      <c r="F446" s="18">
        <f t="shared" si="33"/>
        <v>2.5721971832369489E-2</v>
      </c>
      <c r="G446" s="16">
        <f t="shared" si="34"/>
        <v>-12.179842323867192</v>
      </c>
    </row>
    <row r="447" spans="1:7" x14ac:dyDescent="0.25">
      <c r="A447" s="18">
        <v>21.75</v>
      </c>
      <c r="B447" s="18">
        <v>621</v>
      </c>
      <c r="C447" s="16">
        <f t="shared" si="30"/>
        <v>-4.8274387759350921</v>
      </c>
      <c r="D447" s="16">
        <f t="shared" si="31"/>
        <v>24.003206623411767</v>
      </c>
      <c r="E447" s="18">
        <f t="shared" si="32"/>
        <v>1119.3799976013977</v>
      </c>
      <c r="F447" s="18">
        <f t="shared" si="33"/>
        <v>2.572660275798979E-2</v>
      </c>
      <c r="G447" s="16">
        <f t="shared" si="34"/>
        <v>-12.204103259100599</v>
      </c>
    </row>
    <row r="448" spans="1:7" x14ac:dyDescent="0.25">
      <c r="A448" s="18">
        <v>21.8</v>
      </c>
      <c r="B448" s="18">
        <v>621</v>
      </c>
      <c r="C448" s="16">
        <f t="shared" si="30"/>
        <v>-4.8167766623076096</v>
      </c>
      <c r="D448" s="16">
        <f t="shared" si="31"/>
        <v>23.994268761694123</v>
      </c>
      <c r="E448" s="18">
        <f t="shared" si="32"/>
        <v>1120.229147021171</v>
      </c>
      <c r="F448" s="18">
        <f t="shared" si="33"/>
        <v>2.5731393889800391E-2</v>
      </c>
      <c r="G448" s="16">
        <f t="shared" si="34"/>
        <v>-12.228455842665936</v>
      </c>
    </row>
    <row r="449" spans="1:7" x14ac:dyDescent="0.25">
      <c r="A449" s="18">
        <v>21.85</v>
      </c>
      <c r="B449" s="18">
        <v>624</v>
      </c>
      <c r="C449" s="16">
        <f t="shared" si="30"/>
        <v>-4.668877035133665</v>
      </c>
      <c r="D449" s="16">
        <f t="shared" si="31"/>
        <v>23.985036782329416</v>
      </c>
      <c r="E449" s="18">
        <f t="shared" si="32"/>
        <v>1121.0782964409445</v>
      </c>
      <c r="F449" s="18">
        <f t="shared" si="33"/>
        <v>2.5736345494528249E-2</v>
      </c>
      <c r="G449" s="16">
        <f t="shared" si="34"/>
        <v>-12.175691581706682</v>
      </c>
    </row>
    <row r="450" spans="1:7" x14ac:dyDescent="0.25">
      <c r="A450" s="18">
        <v>21.9</v>
      </c>
      <c r="B450" s="18">
        <v>624</v>
      </c>
      <c r="C450" s="16">
        <f t="shared" si="30"/>
        <v>-4.6586524801224813</v>
      </c>
      <c r="D450" s="16">
        <f t="shared" si="31"/>
        <v>23.975510685317651</v>
      </c>
      <c r="E450" s="18">
        <f t="shared" si="32"/>
        <v>1121.9274458607176</v>
      </c>
      <c r="F450" s="18">
        <f t="shared" si="33"/>
        <v>2.5741457848111805E-2</v>
      </c>
      <c r="G450" s="16">
        <f t="shared" si="34"/>
        <v>-12.200213761348577</v>
      </c>
    </row>
    <row r="451" spans="1:7" x14ac:dyDescent="0.25">
      <c r="A451" s="18">
        <v>21.95</v>
      </c>
      <c r="B451" s="18">
        <v>629</v>
      </c>
      <c r="C451" s="16">
        <f t="shared" si="30"/>
        <v>-4.4206974728629227</v>
      </c>
      <c r="D451" s="16">
        <f t="shared" si="31"/>
        <v>23.965690470658824</v>
      </c>
      <c r="E451" s="18">
        <f t="shared" si="32"/>
        <v>1122.7765952804909</v>
      </c>
      <c r="F451" s="18">
        <f t="shared" si="33"/>
        <v>2.5746731235744048E-2</v>
      </c>
      <c r="G451" s="16">
        <f t="shared" si="34"/>
        <v>-12.096095097760477</v>
      </c>
    </row>
    <row r="452" spans="1:7" x14ac:dyDescent="0.25">
      <c r="A452" s="18">
        <v>22</v>
      </c>
      <c r="B452" s="18">
        <v>629</v>
      </c>
      <c r="C452" s="16">
        <f t="shared" si="30"/>
        <v>-4.4111101755294104</v>
      </c>
      <c r="D452" s="16">
        <f t="shared" si="31"/>
        <v>23.955576138352946</v>
      </c>
      <c r="E452" s="18">
        <f t="shared" si="32"/>
        <v>1123.6257447002645</v>
      </c>
      <c r="F452" s="18">
        <f t="shared" si="33"/>
        <v>2.575216595191707E-2</v>
      </c>
      <c r="G452" s="16">
        <f t="shared" si="34"/>
        <v>-12.120776289423125</v>
      </c>
    </row>
    <row r="453" spans="1:7" x14ac:dyDescent="0.25">
      <c r="A453" s="18">
        <v>22.05</v>
      </c>
      <c r="B453" s="18">
        <v>634</v>
      </c>
      <c r="C453" s="16">
        <f t="shared" si="30"/>
        <v>-4.1748223270566873</v>
      </c>
      <c r="D453" s="16">
        <f t="shared" si="31"/>
        <v>23.945167688400005</v>
      </c>
      <c r="E453" s="18">
        <f t="shared" si="32"/>
        <v>1124.4748941200378</v>
      </c>
      <c r="F453" s="18">
        <f t="shared" si="33"/>
        <v>2.5757762300468171E-2</v>
      </c>
      <c r="G453" s="16">
        <f t="shared" si="34"/>
        <v>-12.016761799528568</v>
      </c>
    </row>
    <row r="454" spans="1:7" x14ac:dyDescent="0.25">
      <c r="A454" s="18">
        <v>22.1</v>
      </c>
      <c r="B454" s="18">
        <v>625</v>
      </c>
      <c r="C454" s="16">
        <f t="shared" si="30"/>
        <v>-4.5731011257556542</v>
      </c>
      <c r="D454" s="16">
        <f t="shared" si="31"/>
        <v>23.934465120800002</v>
      </c>
      <c r="E454" s="18">
        <f t="shared" si="32"/>
        <v>1125.3240435398111</v>
      </c>
      <c r="F454" s="18">
        <f t="shared" si="33"/>
        <v>2.5763520594627495E-2</v>
      </c>
      <c r="G454" s="16">
        <f t="shared" si="34"/>
        <v>-12.273472714664102</v>
      </c>
    </row>
    <row r="455" spans="1:7" x14ac:dyDescent="0.25">
      <c r="A455" s="18">
        <v>22.15</v>
      </c>
      <c r="B455" s="18">
        <v>632</v>
      </c>
      <c r="C455" s="16">
        <f t="shared" si="30"/>
        <v>-4.2472474746928679</v>
      </c>
      <c r="D455" s="16">
        <f t="shared" si="31"/>
        <v>23.923468435552945</v>
      </c>
      <c r="E455" s="18">
        <f t="shared" si="32"/>
        <v>1126.1731929595842</v>
      </c>
      <c r="F455" s="18">
        <f t="shared" si="33"/>
        <v>2.5769441157067204E-2</v>
      </c>
      <c r="G455" s="16">
        <f t="shared" si="34"/>
        <v>-12.118072605249084</v>
      </c>
    </row>
    <row r="456" spans="1:7" x14ac:dyDescent="0.25">
      <c r="A456" s="18">
        <v>22.2</v>
      </c>
      <c r="B456" s="18">
        <v>632</v>
      </c>
      <c r="C456" s="16">
        <f t="shared" si="30"/>
        <v>-4.2381901967270776</v>
      </c>
      <c r="D456" s="16">
        <f t="shared" si="31"/>
        <v>23.912177632658828</v>
      </c>
      <c r="E456" s="18">
        <f t="shared" si="32"/>
        <v>1127.0223423793577</v>
      </c>
      <c r="F456" s="18">
        <f t="shared" si="33"/>
        <v>2.5775524319952278E-2</v>
      </c>
      <c r="G456" s="16">
        <f t="shared" si="34"/>
        <v>-12.14311150880526</v>
      </c>
    </row>
    <row r="457" spans="1:7" x14ac:dyDescent="0.25">
      <c r="A457" s="18">
        <v>22.25</v>
      </c>
      <c r="B457" s="18">
        <v>634</v>
      </c>
      <c r="C457" s="16">
        <f t="shared" si="30"/>
        <v>-4.1392992039497711</v>
      </c>
      <c r="D457" s="16">
        <f t="shared" si="31"/>
        <v>23.90059271211765</v>
      </c>
      <c r="E457" s="18">
        <f t="shared" si="32"/>
        <v>1127.871491799131</v>
      </c>
      <c r="F457" s="18">
        <f t="shared" si="33"/>
        <v>2.5781770424992807E-2</v>
      </c>
      <c r="G457" s="16">
        <f t="shared" si="34"/>
        <v>-12.116681826688842</v>
      </c>
    </row>
    <row r="458" spans="1:7" x14ac:dyDescent="0.25">
      <c r="A458" s="18">
        <v>22.3</v>
      </c>
      <c r="B458" s="18">
        <v>634</v>
      </c>
      <c r="C458" s="16">
        <f t="shared" si="30"/>
        <v>-4.1305509563260365</v>
      </c>
      <c r="D458" s="16">
        <f t="shared" si="31"/>
        <v>23.888713673929416</v>
      </c>
      <c r="E458" s="18">
        <f t="shared" si="32"/>
        <v>1128.7206412189043</v>
      </c>
      <c r="F458" s="18">
        <f t="shared" si="33"/>
        <v>2.5788179823498004E-2</v>
      </c>
      <c r="G458" s="16">
        <f t="shared" si="34"/>
        <v>-12.141898414173998</v>
      </c>
    </row>
    <row r="459" spans="1:7" x14ac:dyDescent="0.25">
      <c r="A459" s="18">
        <v>22.35</v>
      </c>
      <c r="B459" s="18">
        <v>639</v>
      </c>
      <c r="C459" s="16">
        <f t="shared" si="30"/>
        <v>-3.8981413638436648</v>
      </c>
      <c r="D459" s="16">
        <f t="shared" si="31"/>
        <v>23.876540518094121</v>
      </c>
      <c r="E459" s="18">
        <f t="shared" si="32"/>
        <v>1129.5697906386777</v>
      </c>
      <c r="F459" s="18">
        <f t="shared" si="33"/>
        <v>2.5794752876431726E-2</v>
      </c>
      <c r="G459" s="16">
        <f t="shared" si="34"/>
        <v>-12.038237055959193</v>
      </c>
    </row>
    <row r="460" spans="1:7" x14ac:dyDescent="0.25">
      <c r="A460" s="18">
        <v>22.4</v>
      </c>
      <c r="B460" s="18">
        <v>639</v>
      </c>
      <c r="C460" s="16">
        <f t="shared" si="30"/>
        <v>-3.8899967301512617</v>
      </c>
      <c r="D460" s="16">
        <f t="shared" si="31"/>
        <v>23.86407324461177</v>
      </c>
      <c r="E460" s="18">
        <f t="shared" si="32"/>
        <v>1130.418940058451</v>
      </c>
      <c r="F460" s="18">
        <f t="shared" si="33"/>
        <v>2.5801489954469715E-2</v>
      </c>
      <c r="G460" s="16">
        <f t="shared" si="34"/>
        <v>-12.063612199260698</v>
      </c>
    </row>
    <row r="461" spans="1:7" x14ac:dyDescent="0.25">
      <c r="A461" s="18">
        <v>22.45</v>
      </c>
      <c r="B461" s="18">
        <v>647</v>
      </c>
      <c r="C461" s="16">
        <f t="shared" si="30"/>
        <v>-3.5255540377068</v>
      </c>
      <c r="D461" s="16">
        <f t="shared" si="31"/>
        <v>23.851311853482358</v>
      </c>
      <c r="E461" s="18">
        <f t="shared" si="32"/>
        <v>1131.2680894782243</v>
      </c>
      <c r="F461" s="18">
        <f t="shared" si="33"/>
        <v>2.5808391438058461E-2</v>
      </c>
      <c r="G461" s="16">
        <f t="shared" si="34"/>
        <v>-11.882616421588857</v>
      </c>
    </row>
    <row r="462" spans="1:7" x14ac:dyDescent="0.25">
      <c r="A462" s="18">
        <v>22.5</v>
      </c>
      <c r="B462" s="18">
        <v>645</v>
      </c>
      <c r="C462" s="16">
        <f t="shared" ref="C462:C525" si="35">( B462+(500*$F$2*A462*($A$823-A462))-($B$12+$C$4) )/A462</f>
        <v>-3.607188606901961</v>
      </c>
      <c r="D462" s="16">
        <f t="shared" ref="D462:D525" si="36">500 * $F$2 * A462 * ($A$823 - A462)</f>
        <v>23.838256344705886</v>
      </c>
      <c r="E462" s="18">
        <f t="shared" ref="E462:E525" si="37">((($B$12+$C$4)*($A$823 - A462)) + (($B$823 + $C$5) * A462))/$A$823</f>
        <v>1132.1172388979976</v>
      </c>
      <c r="F462" s="18">
        <f t="shared" ref="F462:F525" si="38">SQRT( (0.002 *$A$823) / ((300/$C$6) * A462 * ($A$823 - A462)) )</f>
        <v>2.5815457717475711E-2</v>
      </c>
      <c r="G462" s="16">
        <f t="shared" ref="G462:G525" si="39">(B462 + D462 - E462) * F462</f>
        <v>-11.95975898549967</v>
      </c>
    </row>
    <row r="463" spans="1:7" x14ac:dyDescent="0.25">
      <c r="A463" s="18">
        <v>22.55</v>
      </c>
      <c r="B463" s="18">
        <v>645</v>
      </c>
      <c r="C463" s="16">
        <f t="shared" si="35"/>
        <v>-3.5997824071715137</v>
      </c>
      <c r="D463" s="16">
        <f t="shared" si="36"/>
        <v>23.824906718282357</v>
      </c>
      <c r="E463" s="18">
        <f t="shared" si="37"/>
        <v>1132.9663883177709</v>
      </c>
      <c r="F463" s="18">
        <f t="shared" si="38"/>
        <v>2.5822689192892743E-2</v>
      </c>
      <c r="G463" s="16">
        <f t="shared" si="39"/>
        <v>-11.985381220872339</v>
      </c>
    </row>
    <row r="464" spans="1:7" x14ac:dyDescent="0.25">
      <c r="A464" s="18">
        <v>22.6</v>
      </c>
      <c r="B464" s="18">
        <v>650</v>
      </c>
      <c r="C464" s="16">
        <f t="shared" si="35"/>
        <v>-3.3711830542384162</v>
      </c>
      <c r="D464" s="16">
        <f t="shared" si="36"/>
        <v>23.811262974211768</v>
      </c>
      <c r="E464" s="18">
        <f t="shared" si="37"/>
        <v>1133.8155377375444</v>
      </c>
      <c r="F464" s="18">
        <f t="shared" si="38"/>
        <v>2.583008627443828E-2</v>
      </c>
      <c r="G464" s="16">
        <f t="shared" si="39"/>
        <v>-11.881950103747293</v>
      </c>
    </row>
    <row r="465" spans="1:7" x14ac:dyDescent="0.25">
      <c r="A465" s="18">
        <v>22.65</v>
      </c>
      <c r="B465" s="18">
        <v>648</v>
      </c>
      <c r="C465" s="16">
        <f t="shared" si="35"/>
        <v>-3.4526567279252034</v>
      </c>
      <c r="D465" s="16">
        <f t="shared" si="36"/>
        <v>23.797325112494121</v>
      </c>
      <c r="E465" s="18">
        <f t="shared" si="37"/>
        <v>1134.6646871573175</v>
      </c>
      <c r="F465" s="18">
        <f t="shared" si="38"/>
        <v>2.5837649382264183E-2</v>
      </c>
      <c r="G465" s="16">
        <f t="shared" si="39"/>
        <v>-11.959404611007683</v>
      </c>
    </row>
    <row r="466" spans="1:7" x14ac:dyDescent="0.25">
      <c r="A466" s="18">
        <v>22.7</v>
      </c>
      <c r="B466" s="18">
        <v>652</v>
      </c>
      <c r="C466" s="16">
        <f t="shared" si="35"/>
        <v>-3.2694672628577335</v>
      </c>
      <c r="D466" s="16">
        <f t="shared" si="36"/>
        <v>23.783093133129416</v>
      </c>
      <c r="E466" s="18">
        <f t="shared" si="37"/>
        <v>1135.5138365770908</v>
      </c>
      <c r="F466" s="18">
        <f t="shared" si="38"/>
        <v>2.5845378946612877E-2</v>
      </c>
      <c r="G466" s="16">
        <f t="shared" si="39"/>
        <v>-11.881915277717246</v>
      </c>
    </row>
    <row r="467" spans="1:7" x14ac:dyDescent="0.25">
      <c r="A467" s="18">
        <v>22.75</v>
      </c>
      <c r="B467" s="18">
        <v>647</v>
      </c>
      <c r="C467" s="16">
        <f t="shared" si="35"/>
        <v>-3.4827003500607603</v>
      </c>
      <c r="D467" s="16">
        <f t="shared" si="36"/>
        <v>23.768567036117648</v>
      </c>
      <c r="E467" s="18">
        <f t="shared" si="37"/>
        <v>1136.3629859968644</v>
      </c>
      <c r="F467" s="18">
        <f t="shared" si="38"/>
        <v>2.5853275407886549E-2</v>
      </c>
      <c r="G467" s="16">
        <f t="shared" si="39"/>
        <v>-12.037140741767098</v>
      </c>
    </row>
    <row r="468" spans="1:7" x14ac:dyDescent="0.25">
      <c r="A468" s="18">
        <v>22.8</v>
      </c>
      <c r="B468" s="18">
        <v>649</v>
      </c>
      <c r="C468" s="16">
        <f t="shared" si="35"/>
        <v>-3.3879935604623341</v>
      </c>
      <c r="D468" s="16">
        <f t="shared" si="36"/>
        <v>23.753746821458829</v>
      </c>
      <c r="E468" s="18">
        <f t="shared" si="37"/>
        <v>1137.2121354166377</v>
      </c>
      <c r="F468" s="18">
        <f t="shared" si="38"/>
        <v>2.5861339216718199E-2</v>
      </c>
      <c r="G468" s="16">
        <f t="shared" si="39"/>
        <v>-12.011515939510241</v>
      </c>
    </row>
    <row r="469" spans="1:7" x14ac:dyDescent="0.25">
      <c r="A469" s="18">
        <v>22.85</v>
      </c>
      <c r="B469" s="18">
        <v>649</v>
      </c>
      <c r="C469" s="16">
        <f t="shared" si="35"/>
        <v>-3.3812414665578596</v>
      </c>
      <c r="D469" s="16">
        <f t="shared" si="36"/>
        <v>23.738632489152945</v>
      </c>
      <c r="E469" s="18">
        <f t="shared" si="37"/>
        <v>1138.061284836411</v>
      </c>
      <c r="F469" s="18">
        <f t="shared" si="38"/>
        <v>2.5869570834044384E-2</v>
      </c>
      <c r="G469" s="16">
        <f t="shared" si="39"/>
        <v>-12.037697315582802</v>
      </c>
    </row>
    <row r="470" spans="1:7" x14ac:dyDescent="0.25">
      <c r="A470" s="18">
        <v>22.9</v>
      </c>
      <c r="B470" s="18">
        <v>649</v>
      </c>
      <c r="C470" s="16">
        <f t="shared" si="35"/>
        <v>-3.3745317013449796</v>
      </c>
      <c r="D470" s="16">
        <f t="shared" si="36"/>
        <v>23.723224039200005</v>
      </c>
      <c r="E470" s="18">
        <f t="shared" si="37"/>
        <v>1138.9104342561843</v>
      </c>
      <c r="F470" s="18">
        <f t="shared" si="38"/>
        <v>2.5877970731179981E-2</v>
      </c>
      <c r="G470" s="16">
        <f t="shared" si="39"/>
        <v>-12.063978981245571</v>
      </c>
    </row>
    <row r="471" spans="1:7" x14ac:dyDescent="0.25">
      <c r="A471" s="18">
        <v>22.95</v>
      </c>
      <c r="B471" s="18">
        <v>649</v>
      </c>
      <c r="C471" s="16">
        <f t="shared" si="35"/>
        <v>-3.3678639881655781</v>
      </c>
      <c r="D471" s="16">
        <f t="shared" si="36"/>
        <v>23.707521471600003</v>
      </c>
      <c r="E471" s="18">
        <f t="shared" si="37"/>
        <v>1139.7595836759576</v>
      </c>
      <c r="F471" s="18">
        <f t="shared" si="38"/>
        <v>2.5886539389894655E-2</v>
      </c>
      <c r="G471" s="16">
        <f t="shared" si="39"/>
        <v>-12.090361605384633</v>
      </c>
    </row>
    <row r="472" spans="1:7" x14ac:dyDescent="0.25">
      <c r="A472" s="18">
        <v>23</v>
      </c>
      <c r="B472" s="18">
        <v>654</v>
      </c>
      <c r="C472" s="16">
        <f t="shared" si="35"/>
        <v>-3.1438467484194375</v>
      </c>
      <c r="D472" s="16">
        <f t="shared" si="36"/>
        <v>23.691524786352947</v>
      </c>
      <c r="E472" s="18">
        <f t="shared" si="37"/>
        <v>1140.6087330957309</v>
      </c>
      <c r="F472" s="18">
        <f t="shared" si="38"/>
        <v>2.5895277302491335E-2</v>
      </c>
      <c r="G472" s="16">
        <f t="shared" si="39"/>
        <v>-11.987369477266489</v>
      </c>
    </row>
    <row r="473" spans="1:7" x14ac:dyDescent="0.25">
      <c r="A473" s="18">
        <v>23.05</v>
      </c>
      <c r="B473" s="18">
        <v>655</v>
      </c>
      <c r="C473" s="16">
        <f t="shared" si="35"/>
        <v>-3.094349935641699</v>
      </c>
      <c r="D473" s="16">
        <f t="shared" si="36"/>
        <v>23.675233983458828</v>
      </c>
      <c r="E473" s="18">
        <f t="shared" si="37"/>
        <v>1141.4578825155043</v>
      </c>
      <c r="F473" s="18">
        <f t="shared" si="38"/>
        <v>2.5904184971886533E-2</v>
      </c>
      <c r="G473" s="16">
        <f t="shared" si="39"/>
        <v>-11.988007329353659</v>
      </c>
    </row>
    <row r="474" spans="1:7" x14ac:dyDescent="0.25">
      <c r="A474" s="18">
        <v>23.1</v>
      </c>
      <c r="B474" s="18">
        <v>660</v>
      </c>
      <c r="C474" s="16">
        <f t="shared" si="35"/>
        <v>-2.8719199539862474</v>
      </c>
      <c r="D474" s="16">
        <f t="shared" si="36"/>
        <v>23.65864906291765</v>
      </c>
      <c r="E474" s="18">
        <f t="shared" si="37"/>
        <v>1142.3070319352776</v>
      </c>
      <c r="F474" s="18">
        <f t="shared" si="38"/>
        <v>2.5913262911692676E-2</v>
      </c>
      <c r="G474" s="16">
        <f t="shared" si="39"/>
        <v>-11.885076129394145</v>
      </c>
    </row>
    <row r="475" spans="1:7" x14ac:dyDescent="0.25">
      <c r="A475" s="18">
        <v>23.15</v>
      </c>
      <c r="B475" s="18">
        <v>658</v>
      </c>
      <c r="C475" s="16">
        <f t="shared" si="35"/>
        <v>-2.9528393077870647</v>
      </c>
      <c r="D475" s="16">
        <f t="shared" si="36"/>
        <v>23.641770024729414</v>
      </c>
      <c r="E475" s="18">
        <f t="shared" si="37"/>
        <v>1143.1561813550509</v>
      </c>
      <c r="F475" s="18">
        <f t="shared" si="38"/>
        <v>2.5922511646302337E-2</v>
      </c>
      <c r="G475" s="16">
        <f t="shared" si="39"/>
        <v>-11.963612702646625</v>
      </c>
    </row>
    <row r="476" spans="1:7" x14ac:dyDescent="0.25">
      <c r="A476" s="18">
        <v>23.2</v>
      </c>
      <c r="B476" s="18">
        <v>654</v>
      </c>
      <c r="C476" s="16">
        <f t="shared" si="35"/>
        <v>-3.1196294453062858</v>
      </c>
      <c r="D476" s="16">
        <f t="shared" si="36"/>
        <v>23.624596868894123</v>
      </c>
      <c r="E476" s="18">
        <f t="shared" si="37"/>
        <v>1144.0053307748242</v>
      </c>
      <c r="F476" s="18">
        <f t="shared" si="38"/>
        <v>2.5931931710974528E-2</v>
      </c>
      <c r="G476" s="16">
        <f t="shared" si="39"/>
        <v>-12.094153342962759</v>
      </c>
    </row>
    <row r="477" spans="1:7" x14ac:dyDescent="0.25">
      <c r="A477" s="18">
        <v>23.25</v>
      </c>
      <c r="B477" s="18">
        <v>654</v>
      </c>
      <c r="C477" s="16">
        <f t="shared" si="35"/>
        <v>-3.1136718453586356</v>
      </c>
      <c r="D477" s="16">
        <f t="shared" si="36"/>
        <v>23.60712959541177</v>
      </c>
      <c r="E477" s="18">
        <f t="shared" si="37"/>
        <v>1144.8544801945975</v>
      </c>
      <c r="F477" s="18">
        <f t="shared" si="38"/>
        <v>2.5941523651922996E-2</v>
      </c>
      <c r="G477" s="16">
        <f t="shared" si="39"/>
        <v>-12.121108196867134</v>
      </c>
    </row>
    <row r="478" spans="1:7" x14ac:dyDescent="0.25">
      <c r="A478" s="18">
        <v>23.3</v>
      </c>
      <c r="B478" s="18">
        <v>651</v>
      </c>
      <c r="C478" s="16">
        <f t="shared" si="35"/>
        <v>-3.2365078023913165</v>
      </c>
      <c r="D478" s="16">
        <f t="shared" si="36"/>
        <v>23.589368204282355</v>
      </c>
      <c r="E478" s="18">
        <f t="shared" si="37"/>
        <v>1145.703629614371</v>
      </c>
      <c r="F478" s="18">
        <f t="shared" si="38"/>
        <v>2.5951288026406547E-2</v>
      </c>
      <c r="G478" s="16">
        <f t="shared" si="39"/>
        <v>-12.226021891200999</v>
      </c>
    </row>
    <row r="479" spans="1:7" x14ac:dyDescent="0.25">
      <c r="A479" s="18">
        <v>23.35</v>
      </c>
      <c r="B479" s="18">
        <v>651</v>
      </c>
      <c r="C479" s="16">
        <f t="shared" si="35"/>
        <v>-3.2303506340254446</v>
      </c>
      <c r="D479" s="16">
        <f t="shared" si="36"/>
        <v>23.571312695505885</v>
      </c>
      <c r="E479" s="18">
        <f t="shared" si="37"/>
        <v>1146.5527790341444</v>
      </c>
      <c r="F479" s="18">
        <f t="shared" si="38"/>
        <v>2.5961225402821534E-2</v>
      </c>
      <c r="G479" s="16">
        <f t="shared" si="39"/>
        <v>-12.253217233571618</v>
      </c>
    </row>
    <row r="480" spans="1:7" x14ac:dyDescent="0.25">
      <c r="A480" s="18">
        <v>23.4</v>
      </c>
      <c r="B480" s="18">
        <v>655</v>
      </c>
      <c r="C480" s="16">
        <f t="shared" si="35"/>
        <v>-3.0532921765349426</v>
      </c>
      <c r="D480" s="16">
        <f t="shared" si="36"/>
        <v>23.552963069082359</v>
      </c>
      <c r="E480" s="18">
        <f t="shared" si="37"/>
        <v>1147.4019284539174</v>
      </c>
      <c r="F480" s="18">
        <f t="shared" si="38"/>
        <v>2.5971336360796377E-2</v>
      </c>
      <c r="G480" s="16">
        <f t="shared" si="39"/>
        <v>-12.17663418242093</v>
      </c>
    </row>
    <row r="481" spans="1:7" x14ac:dyDescent="0.25">
      <c r="A481" s="18">
        <v>23.45</v>
      </c>
      <c r="B481" s="18">
        <v>651</v>
      </c>
      <c r="C481" s="16">
        <f t="shared" si="35"/>
        <v>-3.2181526940293486</v>
      </c>
      <c r="D481" s="16">
        <f t="shared" si="36"/>
        <v>23.534319325011769</v>
      </c>
      <c r="E481" s="18">
        <f t="shared" si="37"/>
        <v>1148.2510778736907</v>
      </c>
      <c r="F481" s="18">
        <f t="shared" si="38"/>
        <v>2.5981621491288291E-2</v>
      </c>
      <c r="G481" s="16">
        <f t="shared" si="39"/>
        <v>-12.307929514691784</v>
      </c>
    </row>
    <row r="482" spans="1:7" x14ac:dyDescent="0.25">
      <c r="A482" s="18">
        <v>23.5</v>
      </c>
      <c r="B482" s="18">
        <v>651</v>
      </c>
      <c r="C482" s="16">
        <f t="shared" si="35"/>
        <v>-3.2121114270938662</v>
      </c>
      <c r="D482" s="16">
        <f t="shared" si="36"/>
        <v>23.515381463294123</v>
      </c>
      <c r="E482" s="18">
        <f t="shared" si="37"/>
        <v>1149.1002272934643</v>
      </c>
      <c r="F482" s="18">
        <f t="shared" si="38"/>
        <v>2.5992081396682177E-2</v>
      </c>
      <c r="G482" s="16">
        <f t="shared" si="39"/>
        <v>-12.335447942449644</v>
      </c>
    </row>
    <row r="483" spans="1:7" x14ac:dyDescent="0.25">
      <c r="A483" s="18">
        <v>23.55</v>
      </c>
      <c r="B483" s="18">
        <v>653</v>
      </c>
      <c r="C483" s="16">
        <f t="shared" si="35"/>
        <v>-3.1211826121473689</v>
      </c>
      <c r="D483" s="16">
        <f t="shared" si="36"/>
        <v>23.496149483929415</v>
      </c>
      <c r="E483" s="18">
        <f t="shared" si="37"/>
        <v>1149.9493767132376</v>
      </c>
      <c r="F483" s="18">
        <f t="shared" si="38"/>
        <v>2.6002716690891717E-2</v>
      </c>
      <c r="G483" s="16">
        <f t="shared" si="39"/>
        <v>-12.311070134032081</v>
      </c>
    </row>
    <row r="484" spans="1:7" x14ac:dyDescent="0.25">
      <c r="A484" s="18">
        <v>23.6</v>
      </c>
      <c r="B484" s="18">
        <v>653</v>
      </c>
      <c r="C484" s="16">
        <f t="shared" si="35"/>
        <v>-3.1153973141136562</v>
      </c>
      <c r="D484" s="16">
        <f t="shared" si="36"/>
        <v>23.476623386917652</v>
      </c>
      <c r="E484" s="18">
        <f t="shared" si="37"/>
        <v>1150.7985261330109</v>
      </c>
      <c r="F484" s="18">
        <f t="shared" si="38"/>
        <v>2.6013527999462757E-2</v>
      </c>
      <c r="G484" s="16">
        <f t="shared" si="39"/>
        <v>-12.338786097843947</v>
      </c>
    </row>
    <row r="485" spans="1:7" x14ac:dyDescent="0.25">
      <c r="A485" s="18">
        <v>23.65</v>
      </c>
      <c r="B485" s="18">
        <v>657</v>
      </c>
      <c r="C485" s="16">
        <f t="shared" si="35"/>
        <v>-2.9405157221032225</v>
      </c>
      <c r="D485" s="16">
        <f t="shared" si="36"/>
        <v>23.45680317225883</v>
      </c>
      <c r="E485" s="18">
        <f t="shared" si="37"/>
        <v>1151.6476755527842</v>
      </c>
      <c r="F485" s="18">
        <f t="shared" si="38"/>
        <v>2.6024515959678921E-2</v>
      </c>
      <c r="G485" s="16">
        <f t="shared" si="39"/>
        <v>-12.262514378322019</v>
      </c>
    </row>
    <row r="486" spans="1:7" x14ac:dyDescent="0.25">
      <c r="A486" s="18">
        <v>23.7</v>
      </c>
      <c r="B486" s="18">
        <v>660</v>
      </c>
      <c r="C486" s="16">
        <f t="shared" si="35"/>
        <v>-2.8085785299597923</v>
      </c>
      <c r="D486" s="16">
        <f t="shared" si="36"/>
        <v>23.436688839952946</v>
      </c>
      <c r="E486" s="18">
        <f t="shared" si="37"/>
        <v>1152.4968249725575</v>
      </c>
      <c r="F486" s="18">
        <f t="shared" si="38"/>
        <v>2.6035681220669599E-2</v>
      </c>
      <c r="G486" s="16">
        <f t="shared" si="39"/>
        <v>-12.212300177672379</v>
      </c>
    </row>
    <row r="487" spans="1:7" x14ac:dyDescent="0.25">
      <c r="A487" s="18">
        <v>23.75</v>
      </c>
      <c r="B487" s="18">
        <v>666</v>
      </c>
      <c r="C487" s="16">
        <f t="shared" si="35"/>
        <v>-2.5508934572631579</v>
      </c>
      <c r="D487" s="16">
        <f t="shared" si="36"/>
        <v>23.416280390000004</v>
      </c>
      <c r="E487" s="18">
        <f t="shared" si="37"/>
        <v>1153.3459743923308</v>
      </c>
      <c r="F487" s="18">
        <f t="shared" si="38"/>
        <v>2.6047024443520243E-2</v>
      </c>
      <c r="G487" s="16">
        <f t="shared" si="39"/>
        <v>-12.083988079753578</v>
      </c>
    </row>
    <row r="488" spans="1:7" x14ac:dyDescent="0.25">
      <c r="A488" s="18">
        <v>23.8</v>
      </c>
      <c r="B488" s="18">
        <v>666</v>
      </c>
      <c r="C488" s="16">
        <f t="shared" si="35"/>
        <v>-2.5464042931764701</v>
      </c>
      <c r="D488" s="16">
        <f t="shared" si="36"/>
        <v>23.395577822400007</v>
      </c>
      <c r="E488" s="18">
        <f t="shared" si="37"/>
        <v>1154.1951238121042</v>
      </c>
      <c r="F488" s="18">
        <f t="shared" si="38"/>
        <v>2.6058546301385127E-2</v>
      </c>
      <c r="G488" s="16">
        <f t="shared" si="39"/>
        <v>-12.112000490035491</v>
      </c>
    </row>
    <row r="489" spans="1:7" x14ac:dyDescent="0.25">
      <c r="A489" s="18">
        <v>23.85</v>
      </c>
      <c r="B489" s="18">
        <v>682</v>
      </c>
      <c r="C489" s="16">
        <f t="shared" si="35"/>
        <v>-1.8710867447734603</v>
      </c>
      <c r="D489" s="16">
        <f t="shared" si="36"/>
        <v>23.374581137152944</v>
      </c>
      <c r="E489" s="18">
        <f t="shared" si="37"/>
        <v>1155.0442732318777</v>
      </c>
      <c r="F489" s="18">
        <f t="shared" si="38"/>
        <v>2.6070247479602449E-2</v>
      </c>
      <c r="G489" s="16">
        <f t="shared" si="39"/>
        <v>-11.723000156986107</v>
      </c>
    </row>
    <row r="490" spans="1:7" x14ac:dyDescent="0.25">
      <c r="A490" s="18">
        <v>23.9</v>
      </c>
      <c r="B490" s="18">
        <v>682</v>
      </c>
      <c r="C490" s="16">
        <f t="shared" si="35"/>
        <v>-1.8680631659305913</v>
      </c>
      <c r="D490" s="16">
        <f t="shared" si="36"/>
        <v>23.35329033425883</v>
      </c>
      <c r="E490" s="18">
        <f t="shared" si="37"/>
        <v>1155.8934226516508</v>
      </c>
      <c r="F490" s="18">
        <f t="shared" si="38"/>
        <v>2.6082128675812007E-2</v>
      </c>
      <c r="G490" s="16">
        <f t="shared" si="39"/>
        <v>-11.751045704719584</v>
      </c>
    </row>
    <row r="491" spans="1:7" x14ac:dyDescent="0.25">
      <c r="A491" s="18">
        <v>23.95</v>
      </c>
      <c r="B491" s="18">
        <v>703</v>
      </c>
      <c r="C491" s="16">
        <f t="shared" si="35"/>
        <v>-0.98823776978214617</v>
      </c>
      <c r="D491" s="16">
        <f t="shared" si="36"/>
        <v>23.33170541371765</v>
      </c>
      <c r="E491" s="18">
        <f t="shared" si="37"/>
        <v>1156.7425720714241</v>
      </c>
      <c r="F491" s="18">
        <f t="shared" si="38"/>
        <v>2.6094190600075305E-2</v>
      </c>
      <c r="G491" s="16">
        <f t="shared" si="39"/>
        <v>-11.231223190909791</v>
      </c>
    </row>
    <row r="492" spans="1:7" x14ac:dyDescent="0.25">
      <c r="A492" s="18">
        <v>24</v>
      </c>
      <c r="B492" s="18">
        <v>703</v>
      </c>
      <c r="C492" s="16">
        <f t="shared" si="35"/>
        <v>-0.98709056768627568</v>
      </c>
      <c r="D492" s="16">
        <f t="shared" si="36"/>
        <v>23.309826375529415</v>
      </c>
      <c r="E492" s="18">
        <f t="shared" si="37"/>
        <v>1157.5917214911974</v>
      </c>
      <c r="F492" s="18">
        <f t="shared" si="38"/>
        <v>2.6106433974998289E-2</v>
      </c>
      <c r="G492" s="16">
        <f t="shared" si="39"/>
        <v>-11.259232319449325</v>
      </c>
    </row>
    <row r="493" spans="1:7" x14ac:dyDescent="0.25">
      <c r="A493" s="18">
        <v>24.05</v>
      </c>
      <c r="B493" s="18">
        <v>723</v>
      </c>
      <c r="C493" s="16">
        <f t="shared" si="35"/>
        <v>-0.15435953348465251</v>
      </c>
      <c r="D493" s="16">
        <f t="shared" si="36"/>
        <v>23.287653219694121</v>
      </c>
      <c r="E493" s="18">
        <f t="shared" si="37"/>
        <v>1158.4408709109709</v>
      </c>
      <c r="F493" s="18">
        <f t="shared" si="38"/>
        <v>2.6118859535856624E-2</v>
      </c>
      <c r="G493" s="16">
        <f t="shared" si="39"/>
        <v>-10.764972000129797</v>
      </c>
    </row>
    <row r="494" spans="1:7" x14ac:dyDescent="0.25">
      <c r="A494" s="18">
        <v>24.1</v>
      </c>
      <c r="B494" s="18">
        <v>716</v>
      </c>
      <c r="C494" s="16">
        <f t="shared" si="35"/>
        <v>-0.44542796903685589</v>
      </c>
      <c r="D494" s="16">
        <f t="shared" si="36"/>
        <v>23.265185946211769</v>
      </c>
      <c r="E494" s="18">
        <f t="shared" si="37"/>
        <v>1159.2900203307443</v>
      </c>
      <c r="F494" s="18">
        <f t="shared" si="38"/>
        <v>2.6131468030723658E-2</v>
      </c>
      <c r="G494" s="16">
        <f t="shared" si="39"/>
        <v>-10.97586553182941</v>
      </c>
    </row>
    <row r="495" spans="1:7" x14ac:dyDescent="0.25">
      <c r="A495" s="18">
        <v>24.15</v>
      </c>
      <c r="B495" s="18">
        <v>737</v>
      </c>
      <c r="C495" s="16">
        <f t="shared" si="35"/>
        <v>0.42411695880258304</v>
      </c>
      <c r="D495" s="16">
        <f t="shared" si="36"/>
        <v>23.242424555082358</v>
      </c>
      <c r="E495" s="18">
        <f t="shared" si="37"/>
        <v>1160.1391697505173</v>
      </c>
      <c r="F495" s="18">
        <f t="shared" si="38"/>
        <v>2.6144260220601064E-2</v>
      </c>
      <c r="G495" s="16">
        <f t="shared" si="39"/>
        <v>-10.455004567760851</v>
      </c>
    </row>
    <row r="496" spans="1:7" x14ac:dyDescent="0.25">
      <c r="A496" s="18">
        <v>24.2</v>
      </c>
      <c r="B496" s="18">
        <v>737</v>
      </c>
      <c r="C496" s="16">
        <f t="shared" si="35"/>
        <v>0.4222879771200797</v>
      </c>
      <c r="D496" s="16">
        <f t="shared" si="36"/>
        <v>23.219369046305886</v>
      </c>
      <c r="E496" s="18">
        <f t="shared" si="37"/>
        <v>1160.9883191702909</v>
      </c>
      <c r="F496" s="18">
        <f t="shared" si="38"/>
        <v>2.6157236879552199E-2</v>
      </c>
      <c r="G496" s="16">
        <f t="shared" si="39"/>
        <v>-10.483008362362515</v>
      </c>
    </row>
    <row r="497" spans="1:7" x14ac:dyDescent="0.25">
      <c r="A497" s="18">
        <v>24.25</v>
      </c>
      <c r="B497" s="18">
        <v>742</v>
      </c>
      <c r="C497" s="16">
        <f t="shared" si="35"/>
        <v>0.62663997607762079</v>
      </c>
      <c r="D497" s="16">
        <f t="shared" si="36"/>
        <v>23.196019419882358</v>
      </c>
      <c r="E497" s="18">
        <f t="shared" si="37"/>
        <v>1161.8374685900642</v>
      </c>
      <c r="F497" s="18">
        <f t="shared" si="38"/>
        <v>2.6170398794838279E-2</v>
      </c>
      <c r="G497" s="16">
        <f t="shared" si="39"/>
        <v>-10.380264903346237</v>
      </c>
    </row>
    <row r="498" spans="1:7" x14ac:dyDescent="0.25">
      <c r="A498" s="18">
        <v>24.3</v>
      </c>
      <c r="B498" s="18">
        <v>742</v>
      </c>
      <c r="C498" s="16">
        <f t="shared" si="35"/>
        <v>0.6243775998276434</v>
      </c>
      <c r="D498" s="16">
        <f t="shared" si="36"/>
        <v>23.172375675811768</v>
      </c>
      <c r="E498" s="18">
        <f t="shared" si="37"/>
        <v>1162.6866180098375</v>
      </c>
      <c r="F498" s="18">
        <f t="shared" si="38"/>
        <v>2.6183746767057373E-2</v>
      </c>
      <c r="G498" s="16">
        <f t="shared" si="39"/>
        <v>-10.408412257572808</v>
      </c>
    </row>
    <row r="499" spans="1:7" x14ac:dyDescent="0.25">
      <c r="A499" s="18">
        <v>24.35</v>
      </c>
      <c r="B499" s="18">
        <v>768</v>
      </c>
      <c r="C499" s="16">
        <f t="shared" si="35"/>
        <v>1.689874242878608</v>
      </c>
      <c r="D499" s="16">
        <f t="shared" si="36"/>
        <v>23.14843781409412</v>
      </c>
      <c r="E499" s="18">
        <f t="shared" si="37"/>
        <v>1163.5357674296108</v>
      </c>
      <c r="F499" s="18">
        <f t="shared" si="38"/>
        <v>2.6197281610286283E-2</v>
      </c>
      <c r="G499" s="16">
        <f t="shared" si="39"/>
        <v>-9.7555357420401929</v>
      </c>
    </row>
    <row r="500" spans="1:7" x14ac:dyDescent="0.25">
      <c r="A500" s="18">
        <v>24.4</v>
      </c>
      <c r="B500" s="18">
        <v>768</v>
      </c>
      <c r="C500" s="16">
        <f t="shared" si="35"/>
        <v>1.6854182719151405</v>
      </c>
      <c r="D500" s="16">
        <f t="shared" si="36"/>
        <v>23.124205834729416</v>
      </c>
      <c r="E500" s="18">
        <f t="shared" si="37"/>
        <v>1164.3849168493841</v>
      </c>
      <c r="F500" s="18">
        <f t="shared" si="38"/>
        <v>2.6211004152225346E-2</v>
      </c>
      <c r="G500" s="16">
        <f t="shared" si="39"/>
        <v>-9.7835380462676991</v>
      </c>
    </row>
    <row r="501" spans="1:7" x14ac:dyDescent="0.25">
      <c r="A501" s="18">
        <v>24.45</v>
      </c>
      <c r="B501" s="18">
        <v>791</v>
      </c>
      <c r="C501" s="16">
        <f t="shared" si="35"/>
        <v>2.6216637929536883</v>
      </c>
      <c r="D501" s="16">
        <f t="shared" si="36"/>
        <v>23.099679737717654</v>
      </c>
      <c r="E501" s="18">
        <f t="shared" si="37"/>
        <v>1165.2340662691574</v>
      </c>
      <c r="F501" s="18">
        <f t="shared" si="38"/>
        <v>2.6224915234346252E-2</v>
      </c>
      <c r="G501" s="16">
        <f t="shared" si="39"/>
        <v>-9.2084695226511801</v>
      </c>
    </row>
    <row r="502" spans="1:7" x14ac:dyDescent="0.25">
      <c r="A502" s="18">
        <v>24.5</v>
      </c>
      <c r="B502" s="18">
        <v>806</v>
      </c>
      <c r="C502" s="16">
        <f t="shared" si="35"/>
        <v>3.2275452866554644</v>
      </c>
      <c r="D502" s="16">
        <f t="shared" si="36"/>
        <v>23.074859523058826</v>
      </c>
      <c r="E502" s="18">
        <f t="shared" si="37"/>
        <v>1166.0832156889307</v>
      </c>
      <c r="F502" s="18">
        <f t="shared" si="38"/>
        <v>2.6239015712042874E-2</v>
      </c>
      <c r="G502" s="16">
        <f t="shared" si="39"/>
        <v>-8.8427675525260536</v>
      </c>
    </row>
    <row r="503" spans="1:7" x14ac:dyDescent="0.25">
      <c r="A503" s="18">
        <v>24.55</v>
      </c>
      <c r="B503" s="18">
        <v>806</v>
      </c>
      <c r="C503" s="16">
        <f t="shared" si="35"/>
        <v>3.2199488876070426</v>
      </c>
      <c r="D503" s="16">
        <f t="shared" si="36"/>
        <v>23.049745190752944</v>
      </c>
      <c r="E503" s="18">
        <f t="shared" si="37"/>
        <v>1166.9323651087041</v>
      </c>
      <c r="F503" s="18">
        <f t="shared" si="38"/>
        <v>2.6253306454785214E-2</v>
      </c>
      <c r="G503" s="16">
        <f t="shared" si="39"/>
        <v>-8.870535966451687</v>
      </c>
    </row>
    <row r="504" spans="1:7" x14ac:dyDescent="0.25">
      <c r="A504" s="18">
        <v>24.6</v>
      </c>
      <c r="B504" s="18">
        <v>814</v>
      </c>
      <c r="C504" s="16">
        <f t="shared" si="35"/>
        <v>3.5375746642601618</v>
      </c>
      <c r="D504" s="16">
        <f t="shared" si="36"/>
        <v>23.024336740800003</v>
      </c>
      <c r="E504" s="18">
        <f t="shared" si="37"/>
        <v>1167.7815145284776</v>
      </c>
      <c r="F504" s="18">
        <f t="shared" si="38"/>
        <v>2.6267788346276494E-2</v>
      </c>
      <c r="G504" s="16">
        <f t="shared" si="39"/>
        <v>-8.6882595401384606</v>
      </c>
    </row>
    <row r="505" spans="1:7" x14ac:dyDescent="0.25">
      <c r="A505" s="18">
        <v>24.65</v>
      </c>
      <c r="B505" s="18">
        <v>805</v>
      </c>
      <c r="C505" s="16">
        <f t="shared" si="35"/>
        <v>3.1642447940446252</v>
      </c>
      <c r="D505" s="16">
        <f t="shared" si="36"/>
        <v>22.998634173200006</v>
      </c>
      <c r="E505" s="18">
        <f t="shared" si="37"/>
        <v>1168.6306639482507</v>
      </c>
      <c r="F505" s="18">
        <f t="shared" si="38"/>
        <v>2.6282462284613478E-2</v>
      </c>
      <c r="G505" s="16">
        <f t="shared" si="39"/>
        <v>-8.9526484754941045</v>
      </c>
    </row>
    <row r="506" spans="1:7" x14ac:dyDescent="0.25">
      <c r="A506" s="18">
        <v>24.7</v>
      </c>
      <c r="B506" s="18">
        <v>800</v>
      </c>
      <c r="C506" s="16">
        <f t="shared" si="35"/>
        <v>2.9543577930345331</v>
      </c>
      <c r="D506" s="16">
        <f t="shared" si="36"/>
        <v>22.972637487952944</v>
      </c>
      <c r="E506" s="18">
        <f t="shared" si="37"/>
        <v>1169.479813368024</v>
      </c>
      <c r="F506" s="18">
        <f t="shared" si="38"/>
        <v>2.6297329182450025E-2</v>
      </c>
      <c r="G506" s="16">
        <f t="shared" si="39"/>
        <v>-9.1122132681993353</v>
      </c>
    </row>
    <row r="507" spans="1:7" x14ac:dyDescent="0.25">
      <c r="A507" s="18">
        <v>24.75</v>
      </c>
      <c r="B507" s="18">
        <v>784</v>
      </c>
      <c r="C507" s="16">
        <f t="shared" si="35"/>
        <v>2.3008624923256109</v>
      </c>
      <c r="D507" s="16">
        <f t="shared" si="36"/>
        <v>22.946346685058828</v>
      </c>
      <c r="E507" s="18">
        <f t="shared" si="37"/>
        <v>1170.3289627877973</v>
      </c>
      <c r="F507" s="18">
        <f t="shared" si="38"/>
        <v>2.6312389967164024E-2</v>
      </c>
      <c r="G507" s="16">
        <f t="shared" si="39"/>
        <v>-9.5614651021835115</v>
      </c>
    </row>
    <row r="508" spans="1:7" x14ac:dyDescent="0.25">
      <c r="A508" s="18">
        <v>24.8</v>
      </c>
      <c r="B508" s="18">
        <v>795</v>
      </c>
      <c r="C508" s="16">
        <f t="shared" si="35"/>
        <v>2.7387000711499034</v>
      </c>
      <c r="D508" s="16">
        <f t="shared" si="36"/>
        <v>22.919761764517649</v>
      </c>
      <c r="E508" s="18">
        <f t="shared" si="37"/>
        <v>1171.1781122075708</v>
      </c>
      <c r="F508" s="18">
        <f t="shared" si="38"/>
        <v>2.6327645581027688E-2</v>
      </c>
      <c r="G508" s="16">
        <f t="shared" si="39"/>
        <v>-9.3004606490031811</v>
      </c>
    </row>
    <row r="509" spans="1:7" x14ac:dyDescent="0.25">
      <c r="A509" s="18">
        <v>24.85</v>
      </c>
      <c r="B509" s="18">
        <v>795</v>
      </c>
      <c r="C509" s="16">
        <f t="shared" si="35"/>
        <v>2.7321079567939393</v>
      </c>
      <c r="D509" s="16">
        <f t="shared" si="36"/>
        <v>22.892882726329418</v>
      </c>
      <c r="E509" s="18">
        <f t="shared" si="37"/>
        <v>1172.0272616273442</v>
      </c>
      <c r="F509" s="18">
        <f t="shared" si="38"/>
        <v>2.6343096981381337E-2</v>
      </c>
      <c r="G509" s="16">
        <f t="shared" si="39"/>
        <v>-9.3289962878306767</v>
      </c>
    </row>
    <row r="510" spans="1:7" x14ac:dyDescent="0.25">
      <c r="A510" s="18">
        <v>24.9</v>
      </c>
      <c r="B510" s="18">
        <v>800</v>
      </c>
      <c r="C510" s="16">
        <f t="shared" si="35"/>
        <v>2.9263337176905271</v>
      </c>
      <c r="D510" s="16">
        <f t="shared" si="36"/>
        <v>22.865709570494122</v>
      </c>
      <c r="E510" s="18">
        <f t="shared" si="37"/>
        <v>1172.8764110471172</v>
      </c>
      <c r="F510" s="18">
        <f t="shared" si="38"/>
        <v>2.6358745140810682E-2</v>
      </c>
      <c r="G510" s="16">
        <f t="shared" si="39"/>
        <v>-9.2258428767786782</v>
      </c>
    </row>
    <row r="511" spans="1:7" x14ac:dyDescent="0.25">
      <c r="A511" s="18">
        <v>24.95</v>
      </c>
      <c r="B511" s="18">
        <v>800</v>
      </c>
      <c r="C511" s="16">
        <f t="shared" si="35"/>
        <v>2.9193684287379473</v>
      </c>
      <c r="D511" s="16">
        <f t="shared" si="36"/>
        <v>22.838242297011767</v>
      </c>
      <c r="E511" s="18">
        <f t="shared" si="37"/>
        <v>1173.7255604668908</v>
      </c>
      <c r="F511" s="18">
        <f t="shared" si="38"/>
        <v>2.6374591047327717E-2</v>
      </c>
      <c r="G511" s="16">
        <f t="shared" si="39"/>
        <v>-9.2545095204241221</v>
      </c>
    </row>
    <row r="512" spans="1:7" x14ac:dyDescent="0.25">
      <c r="A512" s="18">
        <v>25</v>
      </c>
      <c r="B512" s="18">
        <v>820</v>
      </c>
      <c r="C512" s="16">
        <f t="shared" si="35"/>
        <v>3.7124192362352959</v>
      </c>
      <c r="D512" s="16">
        <f t="shared" si="36"/>
        <v>22.810480905882354</v>
      </c>
      <c r="E512" s="18">
        <f t="shared" si="37"/>
        <v>1174.5747098866641</v>
      </c>
      <c r="F512" s="18">
        <f t="shared" si="38"/>
        <v>2.6390635704555288E-2</v>
      </c>
      <c r="G512" s="16">
        <f t="shared" si="39"/>
        <v>-8.7554689068344729</v>
      </c>
    </row>
    <row r="513" spans="1:7" x14ac:dyDescent="0.25">
      <c r="A513" s="18">
        <v>25.05</v>
      </c>
      <c r="B513" s="18">
        <v>818</v>
      </c>
      <c r="C513" s="16">
        <f t="shared" si="35"/>
        <v>3.6240489180481372</v>
      </c>
      <c r="D513" s="16">
        <f t="shared" si="36"/>
        <v>22.782425397105886</v>
      </c>
      <c r="E513" s="18">
        <f t="shared" si="37"/>
        <v>1175.4238593064374</v>
      </c>
      <c r="F513" s="18">
        <f t="shared" si="38"/>
        <v>2.6406880131915365E-2</v>
      </c>
      <c r="G513" s="16">
        <f t="shared" si="39"/>
        <v>-8.8368362324159957</v>
      </c>
    </row>
    <row r="514" spans="1:7" x14ac:dyDescent="0.25">
      <c r="A514" s="18">
        <v>25.1</v>
      </c>
      <c r="B514" s="18">
        <v>824</v>
      </c>
      <c r="C514" s="16">
        <f t="shared" si="35"/>
        <v>3.8547440546088576</v>
      </c>
      <c r="D514" s="16">
        <f t="shared" si="36"/>
        <v>22.754075770682356</v>
      </c>
      <c r="E514" s="18">
        <f t="shared" si="37"/>
        <v>1176.2730087262107</v>
      </c>
      <c r="F514" s="18">
        <f t="shared" si="38"/>
        <v>2.642332536482114E-2</v>
      </c>
      <c r="G514" s="16">
        <f t="shared" si="39"/>
        <v>-8.7069859793526092</v>
      </c>
    </row>
    <row r="515" spans="1:7" x14ac:dyDescent="0.25">
      <c r="A515" s="18">
        <v>25.15</v>
      </c>
      <c r="B515" s="18">
        <v>815</v>
      </c>
      <c r="C515" s="16">
        <f t="shared" si="35"/>
        <v>3.4880887485730327</v>
      </c>
      <c r="D515" s="16">
        <f t="shared" si="36"/>
        <v>22.72543202661177</v>
      </c>
      <c r="E515" s="18">
        <f t="shared" si="37"/>
        <v>1177.122158145984</v>
      </c>
      <c r="F515" s="18">
        <f t="shared" si="38"/>
        <v>2.6439972454873024E-2</v>
      </c>
      <c r="G515" s="16">
        <f t="shared" si="39"/>
        <v>-8.9736400898702868</v>
      </c>
    </row>
    <row r="516" spans="1:7" x14ac:dyDescent="0.25">
      <c r="A516" s="18">
        <v>25.2</v>
      </c>
      <c r="B516" s="18">
        <v>824</v>
      </c>
      <c r="C516" s="16">
        <f t="shared" si="35"/>
        <v>3.837162466860879</v>
      </c>
      <c r="D516" s="16">
        <f t="shared" si="36"/>
        <v>22.696494164894123</v>
      </c>
      <c r="E516" s="18">
        <f t="shared" si="37"/>
        <v>1177.9713075657573</v>
      </c>
      <c r="F516" s="18">
        <f t="shared" si="38"/>
        <v>2.6456822470058577E-2</v>
      </c>
      <c r="G516" s="16">
        <f t="shared" si="39"/>
        <v>-8.7644789269484189</v>
      </c>
    </row>
    <row r="517" spans="1:7" x14ac:dyDescent="0.25">
      <c r="A517" s="18">
        <v>25.25</v>
      </c>
      <c r="B517" s="18">
        <v>824</v>
      </c>
      <c r="C517" s="16">
        <f t="shared" si="35"/>
        <v>3.8284064231892856</v>
      </c>
      <c r="D517" s="16">
        <f t="shared" si="36"/>
        <v>22.667262185529417</v>
      </c>
      <c r="E517" s="18">
        <f t="shared" si="37"/>
        <v>1178.8204569855307</v>
      </c>
      <c r="F517" s="18">
        <f t="shared" si="38"/>
        <v>2.64738764949565E-2</v>
      </c>
      <c r="G517" s="16">
        <f t="shared" si="39"/>
        <v>-8.7933826565404587</v>
      </c>
    </row>
    <row r="518" spans="1:7" x14ac:dyDescent="0.25">
      <c r="A518" s="18">
        <v>25.3</v>
      </c>
      <c r="B518" s="18">
        <v>826</v>
      </c>
      <c r="C518" s="16">
        <f t="shared" si="35"/>
        <v>3.8987247465817236</v>
      </c>
      <c r="D518" s="16">
        <f t="shared" si="36"/>
        <v>22.637736088517652</v>
      </c>
      <c r="E518" s="18">
        <f t="shared" si="37"/>
        <v>1179.669606405304</v>
      </c>
      <c r="F518" s="18">
        <f t="shared" si="38"/>
        <v>2.6491135630944709E-2</v>
      </c>
      <c r="G518" s="16">
        <f t="shared" si="39"/>
        <v>-8.7694101747272875</v>
      </c>
    </row>
    <row r="519" spans="1:7" x14ac:dyDescent="0.25">
      <c r="A519" s="18">
        <v>25.35</v>
      </c>
      <c r="B519" s="18">
        <v>826</v>
      </c>
      <c r="C519" s="16">
        <f t="shared" si="35"/>
        <v>3.8898586143534049</v>
      </c>
      <c r="D519" s="16">
        <f t="shared" si="36"/>
        <v>22.607915873858826</v>
      </c>
      <c r="E519" s="18">
        <f t="shared" si="37"/>
        <v>1180.5187558250775</v>
      </c>
      <c r="F519" s="18">
        <f t="shared" si="38"/>
        <v>2.6508600996412671E-2</v>
      </c>
      <c r="G519" s="16">
        <f t="shared" si="39"/>
        <v>-8.7984920226510432</v>
      </c>
    </row>
    <row r="520" spans="1:7" x14ac:dyDescent="0.25">
      <c r="A520" s="18">
        <v>25.4</v>
      </c>
      <c r="B520" s="18">
        <v>819</v>
      </c>
      <c r="C520" s="16">
        <f t="shared" si="35"/>
        <v>3.6054252575414552</v>
      </c>
      <c r="D520" s="16">
        <f t="shared" si="36"/>
        <v>22.577801541552944</v>
      </c>
      <c r="E520" s="18">
        <f t="shared" si="37"/>
        <v>1181.3679052448506</v>
      </c>
      <c r="F520" s="18">
        <f t="shared" si="38"/>
        <v>2.6526273726977988E-2</v>
      </c>
      <c r="G520" s="16">
        <f t="shared" si="39"/>
        <v>-9.013365300551909</v>
      </c>
    </row>
    <row r="521" spans="1:7" x14ac:dyDescent="0.25">
      <c r="A521" s="18">
        <v>25.45</v>
      </c>
      <c r="B521" s="18">
        <v>819</v>
      </c>
      <c r="C521" s="16">
        <f t="shared" si="35"/>
        <v>3.597147076290768</v>
      </c>
      <c r="D521" s="16">
        <f t="shared" si="36"/>
        <v>22.547393091600007</v>
      </c>
      <c r="E521" s="18">
        <f t="shared" si="37"/>
        <v>1182.2170546646239</v>
      </c>
      <c r="F521" s="18">
        <f t="shared" si="38"/>
        <v>2.6544154975707342E-2</v>
      </c>
      <c r="G521" s="16">
        <f t="shared" si="39"/>
        <v>-9.0427882923161178</v>
      </c>
    </row>
    <row r="522" spans="1:7" x14ac:dyDescent="0.25">
      <c r="A522" s="18">
        <v>25.5</v>
      </c>
      <c r="B522" s="18">
        <v>818</v>
      </c>
      <c r="C522" s="16">
        <f t="shared" si="35"/>
        <v>3.5496741381960768</v>
      </c>
      <c r="D522" s="16">
        <f t="shared" si="36"/>
        <v>22.516690524000005</v>
      </c>
      <c r="E522" s="18">
        <f t="shared" si="37"/>
        <v>1183.0662040843974</v>
      </c>
      <c r="F522" s="18">
        <f t="shared" si="38"/>
        <v>2.6562245913341952E-2</v>
      </c>
      <c r="G522" s="16">
        <f t="shared" si="39"/>
        <v>-9.0988844166869427</v>
      </c>
    </row>
    <row r="523" spans="1:7" x14ac:dyDescent="0.25">
      <c r="A523" s="18">
        <v>25.55</v>
      </c>
      <c r="B523" s="18">
        <v>812</v>
      </c>
      <c r="C523" s="16">
        <f t="shared" si="35"/>
        <v>3.3066807764678248</v>
      </c>
      <c r="D523" s="16">
        <f t="shared" si="36"/>
        <v>22.485693838752944</v>
      </c>
      <c r="E523" s="18">
        <f t="shared" si="37"/>
        <v>1183.9153535041708</v>
      </c>
      <c r="F523" s="18">
        <f t="shared" si="38"/>
        <v>2.6580547728527554E-2</v>
      </c>
      <c r="G523" s="16">
        <f t="shared" si="39"/>
        <v>-9.2880317464997777</v>
      </c>
    </row>
    <row r="524" spans="1:7" x14ac:dyDescent="0.25">
      <c r="A524" s="18">
        <v>25.6</v>
      </c>
      <c r="B524" s="18">
        <v>812</v>
      </c>
      <c r="C524" s="16">
        <f t="shared" si="35"/>
        <v>3.2990001185882356</v>
      </c>
      <c r="D524" s="16">
        <f t="shared" si="36"/>
        <v>22.454403035858824</v>
      </c>
      <c r="E524" s="18">
        <f t="shared" si="37"/>
        <v>1184.7645029239441</v>
      </c>
      <c r="F524" s="18">
        <f t="shared" si="38"/>
        <v>2.6599061628049044E-2</v>
      </c>
      <c r="G524" s="16">
        <f t="shared" si="39"/>
        <v>-9.3179199358511955</v>
      </c>
    </row>
    <row r="525" spans="1:7" x14ac:dyDescent="0.25">
      <c r="A525" s="18">
        <v>25.65</v>
      </c>
      <c r="B525" s="18">
        <v>820</v>
      </c>
      <c r="C525" s="16">
        <f t="shared" si="35"/>
        <v>3.6032287764256408</v>
      </c>
      <c r="D525" s="16">
        <f t="shared" si="36"/>
        <v>22.422818115317654</v>
      </c>
      <c r="E525" s="18">
        <f t="shared" si="37"/>
        <v>1185.6136523437171</v>
      </c>
      <c r="F525" s="18">
        <f t="shared" si="38"/>
        <v>2.6617788837069851E-2</v>
      </c>
      <c r="G525" s="16">
        <f t="shared" si="39"/>
        <v>-9.1349811563093812</v>
      </c>
    </row>
    <row r="526" spans="1:7" x14ac:dyDescent="0.25">
      <c r="A526" s="18">
        <v>25.7</v>
      </c>
      <c r="B526" s="18">
        <v>812</v>
      </c>
      <c r="C526" s="16">
        <f t="shared" ref="C526:C589" si="40">( B526+(500*$F$2*A526*($A$823-A526))-($B$12+$C$4) )/A526</f>
        <v>3.2836941275147611</v>
      </c>
      <c r="D526" s="16">
        <f t="shared" ref="D526:D589" si="41">500 * $F$2 * A526 * ($A$823 - A526)</f>
        <v>22.390939077129417</v>
      </c>
      <c r="E526" s="18">
        <f t="shared" ref="E526:E589" si="42">((($B$12+$C$4)*($A$823 - A526)) + (($B$823 + $C$5) * A526))/$A$823</f>
        <v>1186.4628017634907</v>
      </c>
      <c r="F526" s="18">
        <f t="shared" ref="F526:F589" si="43">SQRT( (0.002 *$A$823) / ((300/$C$6) * A526 * ($A$823 - A526)) )</f>
        <v>2.6636730599376213E-2</v>
      </c>
      <c r="G526" s="16">
        <f t="shared" ref="G526:G589" si="44">(B526 + D526 - E526) * F526</f>
        <v>-9.3780433579971803</v>
      </c>
    </row>
    <row r="527" spans="1:7" x14ac:dyDescent="0.25">
      <c r="A527" s="18">
        <v>25.75</v>
      </c>
      <c r="B527" s="18">
        <v>828</v>
      </c>
      <c r="C527" s="16">
        <f t="shared" si="40"/>
        <v>3.8974278027687026</v>
      </c>
      <c r="D527" s="16">
        <f t="shared" si="41"/>
        <v>22.358765921294122</v>
      </c>
      <c r="E527" s="18">
        <f t="shared" si="42"/>
        <v>1187.311951183264</v>
      </c>
      <c r="F527" s="18">
        <f t="shared" si="43"/>
        <v>2.6655888177626305E-2</v>
      </c>
      <c r="G527" s="16">
        <f t="shared" si="44"/>
        <v>-8.9817864274380703</v>
      </c>
    </row>
    <row r="528" spans="1:7" x14ac:dyDescent="0.25">
      <c r="A528" s="18">
        <v>25.8</v>
      </c>
      <c r="B528" s="18">
        <v>823</v>
      </c>
      <c r="C528" s="16">
        <f t="shared" si="40"/>
        <v>3.6948177770469677</v>
      </c>
      <c r="D528" s="16">
        <f t="shared" si="41"/>
        <v>22.326298647811768</v>
      </c>
      <c r="E528" s="18">
        <f t="shared" si="42"/>
        <v>1188.1611006030373</v>
      </c>
      <c r="F528" s="18">
        <f t="shared" si="43"/>
        <v>2.6675262853604526E-2</v>
      </c>
      <c r="G528" s="16">
        <f t="shared" si="44"/>
        <v>-9.1452084575190913</v>
      </c>
    </row>
    <row r="529" spans="1:7" x14ac:dyDescent="0.25">
      <c r="A529" s="18">
        <v>25.85</v>
      </c>
      <c r="B529" s="18">
        <v>830</v>
      </c>
      <c r="C529" s="16">
        <f t="shared" si="40"/>
        <v>3.9571967990979644</v>
      </c>
      <c r="D529" s="16">
        <f t="shared" si="41"/>
        <v>22.29353725668236</v>
      </c>
      <c r="E529" s="18">
        <f t="shared" si="42"/>
        <v>1189.0102500228106</v>
      </c>
      <c r="F529" s="18">
        <f t="shared" si="43"/>
        <v>2.6694855928480875E-2</v>
      </c>
      <c r="G529" s="16">
        <f t="shared" si="44"/>
        <v>-8.9886041360034703</v>
      </c>
    </row>
    <row r="530" spans="1:7" x14ac:dyDescent="0.25">
      <c r="A530" s="18">
        <v>25.9</v>
      </c>
      <c r="B530" s="18">
        <v>830</v>
      </c>
      <c r="C530" s="16">
        <f t="shared" si="40"/>
        <v>3.9482811485677973</v>
      </c>
      <c r="D530" s="16">
        <f t="shared" si="41"/>
        <v>22.260481747905889</v>
      </c>
      <c r="E530" s="18">
        <f t="shared" si="42"/>
        <v>1189.8593994425839</v>
      </c>
      <c r="F530" s="18">
        <f t="shared" si="43"/>
        <v>2.6714668723075617E-2</v>
      </c>
      <c r="G530" s="16">
        <f t="shared" si="44"/>
        <v>-9.0188432474821933</v>
      </c>
    </row>
    <row r="531" spans="1:7" x14ac:dyDescent="0.25">
      <c r="A531" s="18">
        <v>25.95</v>
      </c>
      <c r="B531" s="18">
        <v>833</v>
      </c>
      <c r="C531" s="16">
        <f t="shared" si="40"/>
        <v>4.0549954574752345</v>
      </c>
      <c r="D531" s="16">
        <f t="shared" si="41"/>
        <v>22.227132121482356</v>
      </c>
      <c r="E531" s="18">
        <f t="shared" si="42"/>
        <v>1190.7085488623572</v>
      </c>
      <c r="F531" s="18">
        <f t="shared" si="43"/>
        <v>2.6734702578129363E-2</v>
      </c>
      <c r="G531" s="16">
        <f t="shared" si="44"/>
        <v>-8.9689958970567591</v>
      </c>
    </row>
    <row r="532" spans="1:7" x14ac:dyDescent="0.25">
      <c r="A532" s="18">
        <v>26</v>
      </c>
      <c r="B532" s="18">
        <v>833</v>
      </c>
      <c r="C532" s="16">
        <f t="shared" si="40"/>
        <v>4.0459033991312214</v>
      </c>
      <c r="D532" s="16">
        <f t="shared" si="41"/>
        <v>22.193488377411768</v>
      </c>
      <c r="E532" s="18">
        <f t="shared" si="42"/>
        <v>1191.5576982821306</v>
      </c>
      <c r="F532" s="18">
        <f t="shared" si="43"/>
        <v>2.6754958854578594E-2</v>
      </c>
      <c r="G532" s="16">
        <f t="shared" si="44"/>
        <v>-8.9994105961535897</v>
      </c>
    </row>
    <row r="533" spans="1:7" x14ac:dyDescent="0.25">
      <c r="A533" s="18">
        <v>26.05</v>
      </c>
      <c r="B533" s="18">
        <v>854</v>
      </c>
      <c r="C533" s="16">
        <f t="shared" si="40"/>
        <v>4.8429769871667618</v>
      </c>
      <c r="D533" s="16">
        <f t="shared" si="41"/>
        <v>22.159550515694121</v>
      </c>
      <c r="E533" s="18">
        <f t="shared" si="42"/>
        <v>1192.4068477019041</v>
      </c>
      <c r="F533" s="18">
        <f t="shared" si="43"/>
        <v>2.6775438933836864E-2</v>
      </c>
      <c r="G533" s="16">
        <f t="shared" si="44"/>
        <v>-8.4676601938003238</v>
      </c>
    </row>
    <row r="534" spans="1:7" x14ac:dyDescent="0.25">
      <c r="A534" s="18">
        <v>26.1</v>
      </c>
      <c r="B534" s="18">
        <v>865</v>
      </c>
      <c r="C534" s="16">
        <f t="shared" si="40"/>
        <v>5.2538436220815843</v>
      </c>
      <c r="D534" s="16">
        <f t="shared" si="41"/>
        <v>22.125318536329416</v>
      </c>
      <c r="E534" s="18">
        <f t="shared" si="42"/>
        <v>1193.2559971216774</v>
      </c>
      <c r="F534" s="18">
        <f t="shared" si="43"/>
        <v>2.6796144218081686E-2</v>
      </c>
      <c r="G534" s="16">
        <f t="shared" si="44"/>
        <v>-8.2031218129521974</v>
      </c>
    </row>
    <row r="535" spans="1:7" x14ac:dyDescent="0.25">
      <c r="A535" s="18">
        <v>26.15</v>
      </c>
      <c r="B535" s="18">
        <v>884</v>
      </c>
      <c r="C535" s="16">
        <f t="shared" si="40"/>
        <v>5.969055160203351</v>
      </c>
      <c r="D535" s="16">
        <f t="shared" si="41"/>
        <v>22.090792439317653</v>
      </c>
      <c r="E535" s="18">
        <f t="shared" si="42"/>
        <v>1194.1051465414505</v>
      </c>
      <c r="F535" s="18">
        <f t="shared" si="43"/>
        <v>2.6817076130547346E-2</v>
      </c>
      <c r="G535" s="16">
        <f t="shared" si="44"/>
        <v>-7.7237028606473181</v>
      </c>
    </row>
    <row r="536" spans="1:7" x14ac:dyDescent="0.25">
      <c r="A536" s="18">
        <v>26.2</v>
      </c>
      <c r="B536" s="18">
        <v>890</v>
      </c>
      <c r="C536" s="16">
        <f t="shared" si="40"/>
        <v>6.1853424513228559</v>
      </c>
      <c r="D536" s="16">
        <f t="shared" si="41"/>
        <v>22.055972224658827</v>
      </c>
      <c r="E536" s="18">
        <f t="shared" si="42"/>
        <v>1194.9542959612238</v>
      </c>
      <c r="F536" s="18">
        <f t="shared" si="43"/>
        <v>2.6838236115823668E-2</v>
      </c>
      <c r="G536" s="16">
        <f t="shared" si="44"/>
        <v>-7.5924920092126538</v>
      </c>
    </row>
    <row r="537" spans="1:7" x14ac:dyDescent="0.25">
      <c r="A537" s="18">
        <v>26.25</v>
      </c>
      <c r="B537" s="18">
        <v>910</v>
      </c>
      <c r="C537" s="16">
        <f t="shared" si="40"/>
        <v>6.9341279197086845</v>
      </c>
      <c r="D537" s="16">
        <f t="shared" si="41"/>
        <v>22.020857892352947</v>
      </c>
      <c r="E537" s="18">
        <f t="shared" si="42"/>
        <v>1195.8034453809973</v>
      </c>
      <c r="F537" s="18">
        <f t="shared" si="43"/>
        <v>2.6859625640160919E-2</v>
      </c>
      <c r="G537" s="16">
        <f t="shared" si="44"/>
        <v>-7.0851015503379831</v>
      </c>
    </row>
    <row r="538" spans="1:7" x14ac:dyDescent="0.25">
      <c r="A538" s="18">
        <v>26.3</v>
      </c>
      <c r="B538" s="18">
        <v>910</v>
      </c>
      <c r="C538" s="16">
        <f t="shared" si="40"/>
        <v>6.9195988381140667</v>
      </c>
      <c r="D538" s="16">
        <f t="shared" si="41"/>
        <v>21.985449442400004</v>
      </c>
      <c r="E538" s="18">
        <f t="shared" si="42"/>
        <v>1196.6525948007707</v>
      </c>
      <c r="F538" s="18">
        <f t="shared" si="43"/>
        <v>2.6881246191780974E-2</v>
      </c>
      <c r="G538" s="16">
        <f t="shared" si="44"/>
        <v>-7.1145826932542438</v>
      </c>
    </row>
    <row r="539" spans="1:7" x14ac:dyDescent="0.25">
      <c r="A539" s="18">
        <v>26.35</v>
      </c>
      <c r="B539" s="18">
        <v>923</v>
      </c>
      <c r="C539" s="16">
        <f t="shared" si="40"/>
        <v>7.3984723671650841</v>
      </c>
      <c r="D539" s="16">
        <f t="shared" si="41"/>
        <v>21.949746874800002</v>
      </c>
      <c r="E539" s="18">
        <f t="shared" si="42"/>
        <v>1197.501744220544</v>
      </c>
      <c r="F539" s="18">
        <f t="shared" si="43"/>
        <v>2.6903099281194914E-2</v>
      </c>
      <c r="G539" s="16">
        <f t="shared" si="44"/>
        <v>-6.794431458256625</v>
      </c>
    </row>
    <row r="540" spans="1:7" x14ac:dyDescent="0.25">
      <c r="A540" s="18">
        <v>26.4</v>
      </c>
      <c r="B540" s="18">
        <v>923</v>
      </c>
      <c r="C540" s="16">
        <f t="shared" si="40"/>
        <v>7.3830965980891277</v>
      </c>
      <c r="D540" s="16">
        <f t="shared" si="41"/>
        <v>21.913750189552946</v>
      </c>
      <c r="E540" s="18">
        <f t="shared" si="42"/>
        <v>1198.3508936403173</v>
      </c>
      <c r="F540" s="18">
        <f t="shared" si="43"/>
        <v>2.6925186441527148E-2</v>
      </c>
      <c r="G540" s="16">
        <f t="shared" si="44"/>
        <v>-6.8238423386198903</v>
      </c>
    </row>
    <row r="541" spans="1:7" x14ac:dyDescent="0.25">
      <c r="A541" s="18">
        <v>26.45</v>
      </c>
      <c r="B541" s="18">
        <v>916</v>
      </c>
      <c r="C541" s="16">
        <f t="shared" si="40"/>
        <v>7.1031175571515641</v>
      </c>
      <c r="D541" s="16">
        <f t="shared" si="41"/>
        <v>21.877459386658831</v>
      </c>
      <c r="E541" s="18">
        <f t="shared" si="42"/>
        <v>1199.2000430600906</v>
      </c>
      <c r="F541" s="18">
        <f t="shared" si="43"/>
        <v>2.69475092288462E-2</v>
      </c>
      <c r="G541" s="16">
        <f t="shared" si="44"/>
        <v>-7.041992735245735</v>
      </c>
    </row>
    <row r="542" spans="1:7" x14ac:dyDescent="0.25">
      <c r="A542" s="18">
        <v>26.5</v>
      </c>
      <c r="B542" s="18">
        <v>901</v>
      </c>
      <c r="C542" s="16">
        <f t="shared" si="40"/>
        <v>6.5222971496648157</v>
      </c>
      <c r="D542" s="16">
        <f t="shared" si="41"/>
        <v>21.840874466117651</v>
      </c>
      <c r="E542" s="18">
        <f t="shared" si="42"/>
        <v>1200.0491924798639</v>
      </c>
      <c r="F542" s="18">
        <f t="shared" si="43"/>
        <v>2.6970069222502415E-2</v>
      </c>
      <c r="G542" s="16">
        <f t="shared" si="44"/>
        <v>-7.4763275258842006</v>
      </c>
    </row>
    <row r="543" spans="1:7" x14ac:dyDescent="0.25">
      <c r="A543" s="18">
        <v>26.55</v>
      </c>
      <c r="B543" s="18">
        <v>901</v>
      </c>
      <c r="C543" s="16">
        <f t="shared" si="40"/>
        <v>6.5086250631988474</v>
      </c>
      <c r="D543" s="16">
        <f t="shared" si="41"/>
        <v>21.803995427929415</v>
      </c>
      <c r="E543" s="18">
        <f t="shared" si="42"/>
        <v>1200.8983418996372</v>
      </c>
      <c r="F543" s="18">
        <f t="shared" si="43"/>
        <v>2.6992868025472582E-2</v>
      </c>
      <c r="G543" s="16">
        <f t="shared" si="44"/>
        <v>-7.5065639929408556</v>
      </c>
    </row>
    <row r="544" spans="1:7" x14ac:dyDescent="0.25">
      <c r="A544" s="18">
        <v>26.6</v>
      </c>
      <c r="B544" s="18">
        <v>864</v>
      </c>
      <c r="C544" s="16">
        <f t="shared" si="40"/>
        <v>5.1040158748907567</v>
      </c>
      <c r="D544" s="16">
        <f t="shared" si="41"/>
        <v>21.766822272094121</v>
      </c>
      <c r="E544" s="18">
        <f t="shared" si="42"/>
        <v>1201.7474913194105</v>
      </c>
      <c r="F544" s="18">
        <f t="shared" si="43"/>
        <v>2.7015907264711807E-2</v>
      </c>
      <c r="G544" s="16">
        <f t="shared" si="44"/>
        <v>-8.5365044524238911</v>
      </c>
    </row>
    <row r="545" spans="1:7" x14ac:dyDescent="0.25">
      <c r="A545" s="18">
        <v>26.65</v>
      </c>
      <c r="B545" s="18">
        <v>864</v>
      </c>
      <c r="C545" s="16">
        <f t="shared" si="40"/>
        <v>5.0930339586721134</v>
      </c>
      <c r="D545" s="16">
        <f t="shared" si="41"/>
        <v>21.729354998611772</v>
      </c>
      <c r="E545" s="18">
        <f t="shared" si="42"/>
        <v>1202.5966407391838</v>
      </c>
      <c r="F545" s="18">
        <f t="shared" si="43"/>
        <v>2.7039188591512622E-2</v>
      </c>
      <c r="G545" s="16">
        <f t="shared" si="44"/>
        <v>-8.5678342976200454</v>
      </c>
    </row>
    <row r="546" spans="1:7" x14ac:dyDescent="0.25">
      <c r="A546" s="18">
        <v>26.7</v>
      </c>
      <c r="B546" s="18">
        <v>850</v>
      </c>
      <c r="C546" s="16">
        <f t="shared" si="40"/>
        <v>4.5577375882952182</v>
      </c>
      <c r="D546" s="16">
        <f t="shared" si="41"/>
        <v>21.691593607482357</v>
      </c>
      <c r="E546" s="18">
        <f t="shared" si="42"/>
        <v>1203.4457901589572</v>
      </c>
      <c r="F546" s="18">
        <f t="shared" si="43"/>
        <v>2.7062713681871655E-2</v>
      </c>
      <c r="G546" s="16">
        <f t="shared" si="44"/>
        <v>-8.9781688340319352</v>
      </c>
    </row>
    <row r="547" spans="1:7" x14ac:dyDescent="0.25">
      <c r="A547" s="18">
        <v>26.75</v>
      </c>
      <c r="B547" s="18">
        <v>828</v>
      </c>
      <c r="C547" s="16">
        <f t="shared" si="40"/>
        <v>3.725365910231996</v>
      </c>
      <c r="D547" s="16">
        <f t="shared" si="41"/>
        <v>21.653538098705887</v>
      </c>
      <c r="E547" s="18">
        <f t="shared" si="42"/>
        <v>1204.2949395787305</v>
      </c>
      <c r="F547" s="18">
        <f t="shared" si="43"/>
        <v>2.7086484236863936E-2</v>
      </c>
      <c r="G547" s="16">
        <f t="shared" si="44"/>
        <v>-9.6059887309280203</v>
      </c>
    </row>
    <row r="548" spans="1:7" x14ac:dyDescent="0.25">
      <c r="A548" s="18">
        <v>26.8</v>
      </c>
      <c r="B548" s="18">
        <v>822</v>
      </c>
      <c r="C548" s="16">
        <f t="shared" si="40"/>
        <v>3.4931040474732238</v>
      </c>
      <c r="D548" s="16">
        <f t="shared" si="41"/>
        <v>21.615188472282355</v>
      </c>
      <c r="E548" s="18">
        <f t="shared" si="42"/>
        <v>1205.144088998504</v>
      </c>
      <c r="F548" s="18">
        <f t="shared" si="43"/>
        <v>2.7110501983025045E-2</v>
      </c>
      <c r="G548" s="16">
        <f t="shared" si="44"/>
        <v>-9.8012299746369944</v>
      </c>
    </row>
    <row r="549" spans="1:7" x14ac:dyDescent="0.25">
      <c r="A549" s="18">
        <v>26.85</v>
      </c>
      <c r="B549" s="18">
        <v>822</v>
      </c>
      <c r="C549" s="16">
        <f t="shared" si="40"/>
        <v>3.4851599526335839</v>
      </c>
      <c r="D549" s="16">
        <f t="shared" si="41"/>
        <v>21.576544728211768</v>
      </c>
      <c r="E549" s="18">
        <f t="shared" si="42"/>
        <v>1205.9932384182773</v>
      </c>
      <c r="F549" s="18">
        <f t="shared" si="43"/>
        <v>2.7134768672741304E-2</v>
      </c>
      <c r="G549" s="16">
        <f t="shared" si="44"/>
        <v>-9.8340931464196721</v>
      </c>
    </row>
    <row r="550" spans="1:7" x14ac:dyDescent="0.25">
      <c r="A550" s="18">
        <v>26.9</v>
      </c>
      <c r="B550" s="18">
        <v>799</v>
      </c>
      <c r="C550" s="16">
        <f t="shared" si="40"/>
        <v>2.622215868642904</v>
      </c>
      <c r="D550" s="16">
        <f t="shared" si="41"/>
        <v>21.537606866494123</v>
      </c>
      <c r="E550" s="18">
        <f t="shared" si="42"/>
        <v>1206.8423878380504</v>
      </c>
      <c r="F550" s="18">
        <f t="shared" si="43"/>
        <v>2.7159286084648165E-2</v>
      </c>
      <c r="G550" s="16">
        <f t="shared" si="44"/>
        <v>-10.491762062273846</v>
      </c>
    </row>
    <row r="551" spans="1:7" x14ac:dyDescent="0.25">
      <c r="A551" s="18">
        <v>26.95</v>
      </c>
      <c r="B551" s="18">
        <v>799</v>
      </c>
      <c r="C551" s="16">
        <f t="shared" si="40"/>
        <v>2.6158951720641723</v>
      </c>
      <c r="D551" s="16">
        <f t="shared" si="41"/>
        <v>21.498374887129415</v>
      </c>
      <c r="E551" s="18">
        <f t="shared" si="42"/>
        <v>1207.6915372578237</v>
      </c>
      <c r="F551" s="18">
        <f t="shared" si="43"/>
        <v>2.7184056024037038E-2</v>
      </c>
      <c r="G551" s="16">
        <f t="shared" si="44"/>
        <v>-10.525480618009022</v>
      </c>
    </row>
    <row r="552" spans="1:7" x14ac:dyDescent="0.25">
      <c r="A552" s="18">
        <v>27</v>
      </c>
      <c r="B552" s="18">
        <v>793</v>
      </c>
      <c r="C552" s="16">
        <f t="shared" si="40"/>
        <v>2.3873647700043557</v>
      </c>
      <c r="D552" s="16">
        <f t="shared" si="41"/>
        <v>21.458848790117649</v>
      </c>
      <c r="E552" s="18">
        <f t="shared" si="42"/>
        <v>1208.5406866775973</v>
      </c>
      <c r="F552" s="18">
        <f t="shared" si="43"/>
        <v>2.7209080323270688E-2</v>
      </c>
      <c r="G552" s="16">
        <f t="shared" si="44"/>
        <v>-10.722604381022572</v>
      </c>
    </row>
    <row r="553" spans="1:7" x14ac:dyDescent="0.25">
      <c r="A553" s="18">
        <v>27.05</v>
      </c>
      <c r="B553" s="18">
        <v>793</v>
      </c>
      <c r="C553" s="16">
        <f t="shared" si="40"/>
        <v>2.3814797994624328</v>
      </c>
      <c r="D553" s="16">
        <f t="shared" si="41"/>
        <v>21.419028575458828</v>
      </c>
      <c r="E553" s="18">
        <f t="shared" si="42"/>
        <v>1209.3898360973706</v>
      </c>
      <c r="F553" s="18">
        <f t="shared" si="43"/>
        <v>2.723436084220747E-2</v>
      </c>
      <c r="G553" s="16">
        <f t="shared" si="44"/>
        <v>-10.756777494189818</v>
      </c>
    </row>
    <row r="554" spans="1:7" x14ac:dyDescent="0.25">
      <c r="A554" s="18">
        <v>27.1</v>
      </c>
      <c r="B554" s="18">
        <v>805</v>
      </c>
      <c r="C554" s="16">
        <f t="shared" si="40"/>
        <v>2.8184101196735409</v>
      </c>
      <c r="D554" s="16">
        <f t="shared" si="41"/>
        <v>21.378914243152945</v>
      </c>
      <c r="E554" s="18">
        <f t="shared" si="42"/>
        <v>1210.2389855171439</v>
      </c>
      <c r="F554" s="18">
        <f t="shared" si="43"/>
        <v>2.7259899468634569E-2</v>
      </c>
      <c r="G554" s="16">
        <f t="shared" si="44"/>
        <v>-10.463986952951892</v>
      </c>
    </row>
    <row r="555" spans="1:7" x14ac:dyDescent="0.25">
      <c r="A555" s="18">
        <v>27.15</v>
      </c>
      <c r="B555" s="18">
        <v>813</v>
      </c>
      <c r="C555" s="16">
        <f t="shared" si="40"/>
        <v>3.1063906369502785</v>
      </c>
      <c r="D555" s="16">
        <f t="shared" si="41"/>
        <v>21.338505793200007</v>
      </c>
      <c r="E555" s="18">
        <f t="shared" si="42"/>
        <v>1211.0881349369172</v>
      </c>
      <c r="F555" s="18">
        <f t="shared" si="43"/>
        <v>2.72856981187105E-2</v>
      </c>
      <c r="G555" s="16">
        <f t="shared" si="44"/>
        <v>-10.279876647151601</v>
      </c>
    </row>
    <row r="556" spans="1:7" x14ac:dyDescent="0.25">
      <c r="A556" s="18">
        <v>27.2</v>
      </c>
      <c r="B556" s="18">
        <v>833</v>
      </c>
      <c r="C556" s="16">
        <f t="shared" si="40"/>
        <v>3.834478059764705</v>
      </c>
      <c r="D556" s="16">
        <f t="shared" si="41"/>
        <v>21.297803225600006</v>
      </c>
      <c r="E556" s="18">
        <f t="shared" si="42"/>
        <v>1211.9372843566905</v>
      </c>
      <c r="F556" s="18">
        <f t="shared" si="43"/>
        <v>2.7311758737417053E-2</v>
      </c>
      <c r="G556" s="16">
        <f t="shared" si="44"/>
        <v>-9.7677632236273624</v>
      </c>
    </row>
    <row r="557" spans="1:7" x14ac:dyDescent="0.25">
      <c r="A557" s="18">
        <v>27.25</v>
      </c>
      <c r="B557" s="18">
        <v>833</v>
      </c>
      <c r="C557" s="16">
        <f t="shared" si="40"/>
        <v>3.8259378546918517</v>
      </c>
      <c r="D557" s="16">
        <f t="shared" si="41"/>
        <v>21.256806540352947</v>
      </c>
      <c r="E557" s="18">
        <f t="shared" si="42"/>
        <v>1212.7864337764638</v>
      </c>
      <c r="F557" s="18">
        <f t="shared" si="43"/>
        <v>2.7338083299020918E-2</v>
      </c>
      <c r="G557" s="16">
        <f t="shared" si="44"/>
        <v>-9.8015128145477171</v>
      </c>
    </row>
    <row r="558" spans="1:7" x14ac:dyDescent="0.25">
      <c r="A558" s="18">
        <v>27.3</v>
      </c>
      <c r="B558" s="18">
        <v>878</v>
      </c>
      <c r="C558" s="16">
        <f t="shared" si="40"/>
        <v>5.4657698072329257</v>
      </c>
      <c r="D558" s="16">
        <f t="shared" si="41"/>
        <v>21.21551573745883</v>
      </c>
      <c r="E558" s="18">
        <f t="shared" si="42"/>
        <v>1213.6355831962371</v>
      </c>
      <c r="F558" s="18">
        <f t="shared" si="43"/>
        <v>2.7364673807545245E-2</v>
      </c>
      <c r="G558" s="16">
        <f t="shared" si="44"/>
        <v>-8.6040025845558379</v>
      </c>
    </row>
    <row r="559" spans="1:7" x14ac:dyDescent="0.25">
      <c r="A559" s="18">
        <v>27.35</v>
      </c>
      <c r="B559" s="18">
        <v>878</v>
      </c>
      <c r="C559" s="16">
        <f t="shared" si="40"/>
        <v>5.454257068260242</v>
      </c>
      <c r="D559" s="16">
        <f t="shared" si="41"/>
        <v>21.17393081691765</v>
      </c>
      <c r="E559" s="18">
        <f t="shared" si="42"/>
        <v>1214.4847326160107</v>
      </c>
      <c r="F559" s="18">
        <f t="shared" si="43"/>
        <v>2.7391532297251383E-2</v>
      </c>
      <c r="G559" s="16">
        <f t="shared" si="44"/>
        <v>-8.6368460111520857</v>
      </c>
    </row>
    <row r="560" spans="1:7" x14ac:dyDescent="0.25">
      <c r="A560" s="18">
        <v>27.4</v>
      </c>
      <c r="B560" s="18">
        <v>920</v>
      </c>
      <c r="C560" s="16">
        <f t="shared" si="40"/>
        <v>6.9756223276908553</v>
      </c>
      <c r="D560" s="16">
        <f t="shared" si="41"/>
        <v>21.132051778729416</v>
      </c>
      <c r="E560" s="18">
        <f t="shared" si="42"/>
        <v>1215.3338820357837</v>
      </c>
      <c r="F560" s="18">
        <f t="shared" si="43"/>
        <v>2.741866083313101E-2</v>
      </c>
      <c r="G560" s="16">
        <f t="shared" si="44"/>
        <v>-7.5182469836419328</v>
      </c>
    </row>
    <row r="561" spans="1:7" x14ac:dyDescent="0.25">
      <c r="A561" s="18">
        <v>27.45</v>
      </c>
      <c r="B561" s="18">
        <v>920</v>
      </c>
      <c r="C561" s="16">
        <f t="shared" si="40"/>
        <v>6.9613799134023377</v>
      </c>
      <c r="D561" s="16">
        <f t="shared" si="41"/>
        <v>21.089878622894126</v>
      </c>
      <c r="E561" s="18">
        <f t="shared" si="42"/>
        <v>1216.1830314555571</v>
      </c>
      <c r="F561" s="18">
        <f t="shared" si="43"/>
        <v>2.7446061511408937E-2</v>
      </c>
      <c r="G561" s="16">
        <f t="shared" si="44"/>
        <v>-7.5502235940126852</v>
      </c>
    </row>
    <row r="562" spans="1:7" x14ac:dyDescent="0.25">
      <c r="A562" s="18">
        <v>27.5</v>
      </c>
      <c r="B562" s="18">
        <v>920</v>
      </c>
      <c r="C562" s="16">
        <f t="shared" si="40"/>
        <v>6.9471785945240629</v>
      </c>
      <c r="D562" s="16">
        <f t="shared" si="41"/>
        <v>21.047411349411771</v>
      </c>
      <c r="E562" s="18">
        <f t="shared" si="42"/>
        <v>1217.0321808753304</v>
      </c>
      <c r="F562" s="18">
        <f t="shared" si="43"/>
        <v>2.7473736460056849E-2</v>
      </c>
      <c r="G562" s="16">
        <f t="shared" si="44"/>
        <v>-7.5823328249446176</v>
      </c>
    </row>
    <row r="563" spans="1:7" x14ac:dyDescent="0.25">
      <c r="A563" s="18">
        <v>27.55</v>
      </c>
      <c r="B563" s="18">
        <v>902</v>
      </c>
      <c r="C563" s="16">
        <f t="shared" si="40"/>
        <v>6.2796606155456391</v>
      </c>
      <c r="D563" s="16">
        <f t="shared" si="41"/>
        <v>21.004649958282357</v>
      </c>
      <c r="E563" s="18">
        <f t="shared" si="42"/>
        <v>1217.8813302951039</v>
      </c>
      <c r="F563" s="18">
        <f t="shared" si="43"/>
        <v>2.7501687839318268E-2</v>
      </c>
      <c r="G563" s="16">
        <f t="shared" si="44"/>
        <v>-8.1096064137177049</v>
      </c>
    </row>
    <row r="564" spans="1:7" x14ac:dyDescent="0.25">
      <c r="A564" s="18">
        <v>27.6</v>
      </c>
      <c r="B564" s="18">
        <v>902</v>
      </c>
      <c r="C564" s="16">
        <f t="shared" si="40"/>
        <v>6.2667244365763013</v>
      </c>
      <c r="D564" s="16">
        <f t="shared" si="41"/>
        <v>20.961594449505885</v>
      </c>
      <c r="E564" s="18">
        <f t="shared" si="42"/>
        <v>1218.7304797148772</v>
      </c>
      <c r="F564" s="18">
        <f t="shared" si="43"/>
        <v>2.7529917842244966E-2</v>
      </c>
      <c r="G564" s="16">
        <f t="shared" si="44"/>
        <v>-8.142493111648049</v>
      </c>
    </row>
    <row r="565" spans="1:7" x14ac:dyDescent="0.25">
      <c r="A565" s="18">
        <v>27.65</v>
      </c>
      <c r="B565" s="18">
        <v>928</v>
      </c>
      <c r="C565" s="16">
        <f t="shared" si="40"/>
        <v>7.1941499031856173</v>
      </c>
      <c r="D565" s="16">
        <f t="shared" si="41"/>
        <v>20.918244823082361</v>
      </c>
      <c r="E565" s="18">
        <f t="shared" si="42"/>
        <v>1219.5796291346503</v>
      </c>
      <c r="F565" s="18">
        <f t="shared" si="43"/>
        <v>2.7558428695245163E-2</v>
      </c>
      <c r="G565" s="16">
        <f t="shared" si="44"/>
        <v>-7.459002460106694</v>
      </c>
    </row>
    <row r="566" spans="1:7" x14ac:dyDescent="0.25">
      <c r="A566" s="18">
        <v>27.7</v>
      </c>
      <c r="B566" s="18">
        <v>966</v>
      </c>
      <c r="C566" s="16">
        <f t="shared" si="40"/>
        <v>8.5514296418415796</v>
      </c>
      <c r="D566" s="16">
        <f t="shared" si="41"/>
        <v>20.874601079011772</v>
      </c>
      <c r="E566" s="18">
        <f t="shared" si="42"/>
        <v>1220.4287785544238</v>
      </c>
      <c r="F566" s="18">
        <f t="shared" si="43"/>
        <v>2.7587222658643818E-2</v>
      </c>
      <c r="G566" s="16">
        <f t="shared" si="44"/>
        <v>-6.4431110968706076</v>
      </c>
    </row>
    <row r="567" spans="1:7" x14ac:dyDescent="0.25">
      <c r="A567" s="18">
        <v>27.75</v>
      </c>
      <c r="B567" s="18">
        <v>982</v>
      </c>
      <c r="C567" s="16">
        <f t="shared" si="40"/>
        <v>9.1110148907133031</v>
      </c>
      <c r="D567" s="16">
        <f t="shared" si="41"/>
        <v>20.830663217294124</v>
      </c>
      <c r="E567" s="18">
        <f t="shared" si="42"/>
        <v>1221.2779279741972</v>
      </c>
      <c r="F567" s="18">
        <f t="shared" si="43"/>
        <v>2.7616302027255232E-2</v>
      </c>
      <c r="G567" s="16">
        <f t="shared" si="44"/>
        <v>-6.0327056405544202</v>
      </c>
    </row>
    <row r="568" spans="1:7" x14ac:dyDescent="0.25">
      <c r="A568" s="18">
        <v>27.8</v>
      </c>
      <c r="B568" s="18">
        <v>1011</v>
      </c>
      <c r="C568" s="16">
        <f t="shared" si="40"/>
        <v>10.136202562515448</v>
      </c>
      <c r="D568" s="16">
        <f t="shared" si="41"/>
        <v>20.786431237929417</v>
      </c>
      <c r="E568" s="18">
        <f t="shared" si="42"/>
        <v>1222.1270773939705</v>
      </c>
      <c r="F568" s="18">
        <f t="shared" si="43"/>
        <v>2.7645669130968401E-2</v>
      </c>
      <c r="G568" s="16">
        <f t="shared" si="44"/>
        <v>-5.262094525804641</v>
      </c>
    </row>
    <row r="569" spans="1:7" x14ac:dyDescent="0.25">
      <c r="A569" s="18">
        <v>27.85</v>
      </c>
      <c r="B569" s="18">
        <v>1024</v>
      </c>
      <c r="C569" s="16">
        <f t="shared" si="40"/>
        <v>10.583192285131693</v>
      </c>
      <c r="D569" s="16">
        <f t="shared" si="41"/>
        <v>20.741905140917648</v>
      </c>
      <c r="E569" s="18">
        <f t="shared" si="42"/>
        <v>1222.9762268137438</v>
      </c>
      <c r="F569" s="18">
        <f t="shared" si="43"/>
        <v>2.7675326335345321E-2</v>
      </c>
      <c r="G569" s="16">
        <f t="shared" si="44"/>
        <v>-4.9326930164543743</v>
      </c>
    </row>
    <row r="570" spans="1:7" x14ac:dyDescent="0.25">
      <c r="A570" s="18">
        <v>27.9</v>
      </c>
      <c r="B570" s="18">
        <v>1024</v>
      </c>
      <c r="C570" s="16">
        <f t="shared" si="40"/>
        <v>10.562619531407128</v>
      </c>
      <c r="D570" s="16">
        <f t="shared" si="41"/>
        <v>20.697084926258832</v>
      </c>
      <c r="E570" s="18">
        <f t="shared" si="42"/>
        <v>1223.8253762335171</v>
      </c>
      <c r="F570" s="18">
        <f t="shared" si="43"/>
        <v>2.7705276042232666E-2</v>
      </c>
      <c r="G570" s="16">
        <f t="shared" si="44"/>
        <v>-4.962798757641055</v>
      </c>
    </row>
    <row r="571" spans="1:7" x14ac:dyDescent="0.25">
      <c r="A571" s="18">
        <v>27.95</v>
      </c>
      <c r="B571" s="18">
        <v>1052</v>
      </c>
      <c r="C571" s="16">
        <f t="shared" si="40"/>
        <v>11.543898769014415</v>
      </c>
      <c r="D571" s="16">
        <f t="shared" si="41"/>
        <v>20.651970593952946</v>
      </c>
      <c r="E571" s="18">
        <f t="shared" si="42"/>
        <v>1224.6745256532904</v>
      </c>
      <c r="F571" s="18">
        <f t="shared" si="43"/>
        <v>2.7735520690387132E-2</v>
      </c>
      <c r="G571" s="16">
        <f t="shared" si="44"/>
        <v>-4.2164247212537722</v>
      </c>
    </row>
    <row r="572" spans="1:7" x14ac:dyDescent="0.25">
      <c r="A572" s="18">
        <v>28</v>
      </c>
      <c r="B572" s="18">
        <v>1052</v>
      </c>
      <c r="C572" s="16">
        <f t="shared" si="40"/>
        <v>11.521662933714286</v>
      </c>
      <c r="D572" s="16">
        <f t="shared" si="41"/>
        <v>20.606562144000005</v>
      </c>
      <c r="E572" s="18">
        <f t="shared" si="42"/>
        <v>1225.5236750730637</v>
      </c>
      <c r="F572" s="18">
        <f t="shared" si="43"/>
        <v>2.7766062756114828E-2</v>
      </c>
      <c r="G572" s="16">
        <f t="shared" si="44"/>
        <v>-4.2459061540722809</v>
      </c>
    </row>
    <row r="573" spans="1:7" x14ac:dyDescent="0.25">
      <c r="A573" s="18">
        <v>28.05</v>
      </c>
      <c r="B573" s="18">
        <v>1078</v>
      </c>
      <c r="C573" s="16">
        <f t="shared" si="40"/>
        <v>12.426412106110515</v>
      </c>
      <c r="D573" s="16">
        <f t="shared" si="41"/>
        <v>20.560859576400002</v>
      </c>
      <c r="E573" s="18">
        <f t="shared" si="42"/>
        <v>1226.372824492837</v>
      </c>
      <c r="F573" s="18">
        <f t="shared" si="43"/>
        <v>2.7796904753925034E-2</v>
      </c>
      <c r="G573" s="16">
        <f t="shared" si="44"/>
        <v>-3.5527770151942097</v>
      </c>
    </row>
    <row r="574" spans="1:7" x14ac:dyDescent="0.25">
      <c r="A574" s="18">
        <v>28.1</v>
      </c>
      <c r="B574" s="18">
        <v>1093</v>
      </c>
      <c r="C574" s="16">
        <f t="shared" si="40"/>
        <v>12.936471989009</v>
      </c>
      <c r="D574" s="16">
        <f t="shared" si="41"/>
        <v>20.514862891152944</v>
      </c>
      <c r="E574" s="18">
        <f t="shared" si="42"/>
        <v>1227.2219739126106</v>
      </c>
      <c r="F574" s="18">
        <f t="shared" si="43"/>
        <v>2.7828049237198768E-2</v>
      </c>
      <c r="G574" s="16">
        <f t="shared" si="44"/>
        <v>-3.1642470841247503</v>
      </c>
    </row>
    <row r="575" spans="1:7" x14ac:dyDescent="0.25">
      <c r="A575" s="18">
        <v>28.15</v>
      </c>
      <c r="B575" s="18">
        <v>1103</v>
      </c>
      <c r="C575" s="16">
        <f t="shared" si="40"/>
        <v>13.267089594609546</v>
      </c>
      <c r="D575" s="16">
        <f t="shared" si="41"/>
        <v>20.468572088258831</v>
      </c>
      <c r="E575" s="18">
        <f t="shared" si="42"/>
        <v>1228.0711233323836</v>
      </c>
      <c r="F575" s="18">
        <f t="shared" si="43"/>
        <v>2.7859498798872492E-2</v>
      </c>
      <c r="G575" s="16">
        <f t="shared" si="44"/>
        <v>-2.9141746507446968</v>
      </c>
    </row>
    <row r="576" spans="1:7" x14ac:dyDescent="0.25">
      <c r="A576" s="18">
        <v>28.2</v>
      </c>
      <c r="B576" s="18">
        <v>1110</v>
      </c>
      <c r="C576" s="16">
        <f t="shared" si="40"/>
        <v>13.490141388926157</v>
      </c>
      <c r="D576" s="16">
        <f t="shared" si="41"/>
        <v>20.421987167717653</v>
      </c>
      <c r="E576" s="18">
        <f t="shared" si="42"/>
        <v>1228.920272752157</v>
      </c>
      <c r="F576" s="18">
        <f t="shared" si="43"/>
        <v>2.7891256072137379E-2</v>
      </c>
      <c r="G576" s="16">
        <f t="shared" si="44"/>
        <v>-2.7472409059021161</v>
      </c>
    </row>
    <row r="577" spans="1:7" x14ac:dyDescent="0.25">
      <c r="A577" s="18">
        <v>28.25</v>
      </c>
      <c r="B577" s="18">
        <v>1105</v>
      </c>
      <c r="C577" s="16">
        <f t="shared" si="40"/>
        <v>13.287614447062991</v>
      </c>
      <c r="D577" s="16">
        <f t="shared" si="41"/>
        <v>20.375108129529416</v>
      </c>
      <c r="E577" s="18">
        <f t="shared" si="42"/>
        <v>1229.7694221719305</v>
      </c>
      <c r="F577" s="18">
        <f t="shared" si="43"/>
        <v>2.7923323731154526E-2</v>
      </c>
      <c r="G577" s="16">
        <f t="shared" si="44"/>
        <v>-2.9150362266977736</v>
      </c>
    </row>
    <row r="578" spans="1:7" x14ac:dyDescent="0.25">
      <c r="A578" s="18">
        <v>28.3</v>
      </c>
      <c r="B578" s="18">
        <v>1105</v>
      </c>
      <c r="C578" s="16">
        <f t="shared" si="40"/>
        <v>13.262471200483887</v>
      </c>
      <c r="D578" s="16">
        <f t="shared" si="41"/>
        <v>20.327934973694123</v>
      </c>
      <c r="E578" s="18">
        <f t="shared" si="42"/>
        <v>1230.6185715917038</v>
      </c>
      <c r="F578" s="18">
        <f t="shared" si="43"/>
        <v>2.7955704491786564E-2</v>
      </c>
      <c r="G578" s="16">
        <f t="shared" si="44"/>
        <v>-2.943473923045163</v>
      </c>
    </row>
    <row r="579" spans="1:7" x14ac:dyDescent="0.25">
      <c r="A579" s="18">
        <v>28.35</v>
      </c>
      <c r="B579" s="18">
        <v>1061</v>
      </c>
      <c r="C579" s="16">
        <f t="shared" si="40"/>
        <v>11.685378049390188</v>
      </c>
      <c r="D579" s="16">
        <f t="shared" si="41"/>
        <v>20.280467700211769</v>
      </c>
      <c r="E579" s="18">
        <f t="shared" si="42"/>
        <v>1231.4677210114771</v>
      </c>
      <c r="F579" s="18">
        <f t="shared" si="43"/>
        <v>2.7988401112346128E-2</v>
      </c>
      <c r="G579" s="16">
        <f t="shared" si="44"/>
        <v>-4.2035010876372274</v>
      </c>
    </row>
    <row r="580" spans="1:7" x14ac:dyDescent="0.25">
      <c r="A580" s="18">
        <v>28.4</v>
      </c>
      <c r="B580" s="18">
        <v>1061</v>
      </c>
      <c r="C580" s="16">
        <f t="shared" si="40"/>
        <v>11.663123461587411</v>
      </c>
      <c r="D580" s="16">
        <f t="shared" si="41"/>
        <v>20.23270630908236</v>
      </c>
      <c r="E580" s="18">
        <f t="shared" si="42"/>
        <v>1232.3168704312502</v>
      </c>
      <c r="F580" s="18">
        <f t="shared" si="43"/>
        <v>2.8021416394361516E-2</v>
      </c>
      <c r="G580" s="16">
        <f t="shared" si="44"/>
        <v>-4.2335922734613174</v>
      </c>
    </row>
    <row r="581" spans="1:7" x14ac:dyDescent="0.25">
      <c r="A581" s="18">
        <v>28.45</v>
      </c>
      <c r="B581" s="18">
        <v>1050</v>
      </c>
      <c r="C581" s="16">
        <f t="shared" si="40"/>
        <v>11.254293525494058</v>
      </c>
      <c r="D581" s="16">
        <f t="shared" si="41"/>
        <v>20.184650800305885</v>
      </c>
      <c r="E581" s="18">
        <f t="shared" si="42"/>
        <v>1233.1660198510237</v>
      </c>
      <c r="F581" s="18">
        <f t="shared" si="43"/>
        <v>2.8054753183360166E-2</v>
      </c>
      <c r="G581" s="16">
        <f t="shared" si="44"/>
        <v>-4.5724020822040243</v>
      </c>
    </row>
    <row r="582" spans="1:7" x14ac:dyDescent="0.25">
      <c r="A582" s="18">
        <v>28.5</v>
      </c>
      <c r="B582" s="18">
        <v>1025</v>
      </c>
      <c r="C582" s="16">
        <f t="shared" si="40"/>
        <v>10.355659690311665</v>
      </c>
      <c r="D582" s="16">
        <f t="shared" si="41"/>
        <v>20.136301173882359</v>
      </c>
      <c r="E582" s="18">
        <f t="shared" si="42"/>
        <v>1234.0151692707971</v>
      </c>
      <c r="F582" s="18">
        <f t="shared" si="43"/>
        <v>2.8088414369670297E-2</v>
      </c>
      <c r="G582" s="16">
        <f t="shared" si="44"/>
        <v>-5.3053079127804379</v>
      </c>
    </row>
    <row r="583" spans="1:7" x14ac:dyDescent="0.25">
      <c r="A583" s="18">
        <v>28.55</v>
      </c>
      <c r="B583" s="18">
        <v>1025</v>
      </c>
      <c r="C583" s="16">
        <f t="shared" si="40"/>
        <v>10.335819874949625</v>
      </c>
      <c r="D583" s="16">
        <f t="shared" si="41"/>
        <v>20.08765742981177</v>
      </c>
      <c r="E583" s="18">
        <f t="shared" si="42"/>
        <v>1234.8643186905704</v>
      </c>
      <c r="F583" s="18">
        <f t="shared" si="43"/>
        <v>2.8122402889241244E-2</v>
      </c>
      <c r="G583" s="16">
        <f t="shared" si="44"/>
        <v>-5.336975726950115</v>
      </c>
    </row>
    <row r="584" spans="1:7" x14ac:dyDescent="0.25">
      <c r="A584" s="18">
        <v>28.6</v>
      </c>
      <c r="B584" s="18">
        <v>1015</v>
      </c>
      <c r="C584" s="16">
        <f t="shared" si="40"/>
        <v>9.9663887960872088</v>
      </c>
      <c r="D584" s="16">
        <f t="shared" si="41"/>
        <v>20.03871956809412</v>
      </c>
      <c r="E584" s="18">
        <f t="shared" si="42"/>
        <v>1235.7134681103437</v>
      </c>
      <c r="F584" s="18">
        <f t="shared" si="43"/>
        <v>2.8156721724483066E-2</v>
      </c>
      <c r="G584" s="16">
        <f t="shared" si="44"/>
        <v>-5.6503430518347333</v>
      </c>
    </row>
    <row r="585" spans="1:7" x14ac:dyDescent="0.25">
      <c r="A585" s="18">
        <v>28.65</v>
      </c>
      <c r="B585" s="18">
        <v>1015</v>
      </c>
      <c r="C585" s="16">
        <f t="shared" si="40"/>
        <v>9.9472770537078326</v>
      </c>
      <c r="D585" s="16">
        <f t="shared" si="41"/>
        <v>19.989487588729418</v>
      </c>
      <c r="E585" s="18">
        <f t="shared" si="42"/>
        <v>1236.562617530117</v>
      </c>
      <c r="F585" s="18">
        <f t="shared" si="43"/>
        <v>2.8191373905125813E-2</v>
      </c>
      <c r="G585" s="16">
        <f t="shared" si="44"/>
        <v>-5.6826234754041689</v>
      </c>
    </row>
    <row r="586" spans="1:7" x14ac:dyDescent="0.25">
      <c r="A586" s="18">
        <v>28.7</v>
      </c>
      <c r="B586" s="18">
        <v>1036</v>
      </c>
      <c r="C586" s="16">
        <f t="shared" si="40"/>
        <v>10.659928971836854</v>
      </c>
      <c r="D586" s="16">
        <f t="shared" si="41"/>
        <v>19.939961491717654</v>
      </c>
      <c r="E586" s="18">
        <f t="shared" si="42"/>
        <v>1237.4117669498903</v>
      </c>
      <c r="F586" s="18">
        <f t="shared" si="43"/>
        <v>2.8226362509099125E-2</v>
      </c>
      <c r="G586" s="16">
        <f t="shared" si="44"/>
        <v>-5.1222889660430946</v>
      </c>
    </row>
    <row r="587" spans="1:7" x14ac:dyDescent="0.25">
      <c r="A587" s="18">
        <v>28.75</v>
      </c>
      <c r="B587" s="18">
        <v>1024</v>
      </c>
      <c r="C587" s="16">
        <f t="shared" si="40"/>
        <v>10.22226578354987</v>
      </c>
      <c r="D587" s="16">
        <f t="shared" si="41"/>
        <v>19.890141277058827</v>
      </c>
      <c r="E587" s="18">
        <f t="shared" si="42"/>
        <v>1238.2609163696636</v>
      </c>
      <c r="F587" s="18">
        <f t="shared" si="43"/>
        <v>2.8261690663432638E-2</v>
      </c>
      <c r="G587" s="16">
        <f t="shared" si="44"/>
        <v>-5.4932467196788357</v>
      </c>
    </row>
    <row r="588" spans="1:7" x14ac:dyDescent="0.25">
      <c r="A588" s="18">
        <v>28.8</v>
      </c>
      <c r="B588" s="18">
        <v>1049</v>
      </c>
      <c r="C588" s="16">
        <f t="shared" si="40"/>
        <v>11.070834268915032</v>
      </c>
      <c r="D588" s="16">
        <f t="shared" si="41"/>
        <v>19.840026944752946</v>
      </c>
      <c r="E588" s="18">
        <f t="shared" si="42"/>
        <v>1239.1100657894369</v>
      </c>
      <c r="F588" s="18">
        <f t="shared" si="43"/>
        <v>2.829736154517782E-2</v>
      </c>
      <c r="G588" s="16">
        <f t="shared" si="44"/>
        <v>-4.8181928494994946</v>
      </c>
    </row>
    <row r="589" spans="1:7" x14ac:dyDescent="0.25">
      <c r="A589" s="18">
        <v>28.85</v>
      </c>
      <c r="B589" s="18">
        <v>1049</v>
      </c>
      <c r="C589" s="16">
        <f t="shared" si="40"/>
        <v>11.049900121136911</v>
      </c>
      <c r="D589" s="16">
        <f t="shared" si="41"/>
        <v>19.789618494800003</v>
      </c>
      <c r="E589" s="18">
        <f t="shared" si="42"/>
        <v>1239.9592152092105</v>
      </c>
      <c r="F589" s="18">
        <f t="shared" si="43"/>
        <v>2.8333378382351785E-2</v>
      </c>
      <c r="G589" s="16">
        <f t="shared" si="44"/>
        <v>-4.849812951263953</v>
      </c>
    </row>
    <row r="590" spans="1:7" x14ac:dyDescent="0.25">
      <c r="A590" s="18">
        <v>28.9</v>
      </c>
      <c r="B590" s="18">
        <v>1058</v>
      </c>
      <c r="C590" s="16">
        <f t="shared" ref="C590:C653" si="45">( B590+(500*$F$2*A590*($A$823-A590))-($B$12+$C$4) )/A590</f>
        <v>11.340446917896193</v>
      </c>
      <c r="D590" s="16">
        <f t="shared" ref="D590:D653" si="46">500 * $F$2 * A590 * ($A$823 - A590)</f>
        <v>19.738915927200008</v>
      </c>
      <c r="E590" s="18">
        <f t="shared" ref="E590:E653" si="47">((($B$12+$C$4)*($A$823 - A590)) + (($B$823 + $C$5) * A590))/$A$823</f>
        <v>1240.8083646289836</v>
      </c>
      <c r="F590" s="18">
        <f t="shared" ref="F590:F653" si="48">SQRT( (0.002 *$A$823) / ((300/$C$6) * A590 * ($A$823 - A590)) )</f>
        <v>2.8369744454903749E-2</v>
      </c>
      <c r="G590" s="16">
        <f t="shared" ref="G590:G653" si="49">(B590 + D590 - E590) * F590</f>
        <v>-4.6262385880716366</v>
      </c>
    </row>
    <row r="591" spans="1:7" x14ac:dyDescent="0.25">
      <c r="A591" s="18">
        <v>28.95</v>
      </c>
      <c r="B591" s="18">
        <v>1058</v>
      </c>
      <c r="C591" s="16">
        <f t="shared" si="45"/>
        <v>11.319099110257438</v>
      </c>
      <c r="D591" s="16">
        <f t="shared" si="46"/>
        <v>19.687919241952947</v>
      </c>
      <c r="E591" s="18">
        <f t="shared" si="47"/>
        <v>1241.6575140487569</v>
      </c>
      <c r="F591" s="18">
        <f t="shared" si="48"/>
        <v>2.8406463095704753E-2</v>
      </c>
      <c r="G591" s="16">
        <f t="shared" si="49"/>
        <v>-4.6577962436971401</v>
      </c>
    </row>
    <row r="592" spans="1:7" x14ac:dyDescent="0.25">
      <c r="A592" s="18">
        <v>29</v>
      </c>
      <c r="B592" s="18">
        <v>1052</v>
      </c>
      <c r="C592" s="16">
        <f t="shared" si="45"/>
        <v>11.090918222036509</v>
      </c>
      <c r="D592" s="16">
        <f t="shared" si="46"/>
        <v>19.636628439058828</v>
      </c>
      <c r="E592" s="18">
        <f t="shared" si="47"/>
        <v>1242.5066634685304</v>
      </c>
      <c r="F592" s="18">
        <f t="shared" si="48"/>
        <v>2.8443537691561233E-2</v>
      </c>
      <c r="G592" s="16">
        <f t="shared" si="49"/>
        <v>-4.860148281719165</v>
      </c>
    </row>
    <row r="593" spans="1:7" x14ac:dyDescent="0.25">
      <c r="A593" s="18">
        <v>29.05</v>
      </c>
      <c r="B593" s="18">
        <v>1052</v>
      </c>
      <c r="C593" s="16">
        <f t="shared" si="45"/>
        <v>11.070053133167564</v>
      </c>
      <c r="D593" s="16">
        <f t="shared" si="46"/>
        <v>19.585043518517651</v>
      </c>
      <c r="E593" s="18">
        <f t="shared" si="47"/>
        <v>1243.3558128883037</v>
      </c>
      <c r="F593" s="18">
        <f t="shared" si="48"/>
        <v>2.8480971684253245E-2</v>
      </c>
      <c r="G593" s="16">
        <f t="shared" si="49"/>
        <v>-4.892198418603269</v>
      </c>
    </row>
    <row r="594" spans="1:7" x14ac:dyDescent="0.25">
      <c r="A594" s="18">
        <v>29.1</v>
      </c>
      <c r="B594" s="18">
        <v>1044</v>
      </c>
      <c r="C594" s="16">
        <f t="shared" si="45"/>
        <v>10.774335549152211</v>
      </c>
      <c r="D594" s="16">
        <f t="shared" si="46"/>
        <v>19.533164480329415</v>
      </c>
      <c r="E594" s="18">
        <f t="shared" si="47"/>
        <v>1244.204962308077</v>
      </c>
      <c r="F594" s="18">
        <f t="shared" si="48"/>
        <v>2.8518768571597911E-2</v>
      </c>
      <c r="G594" s="16">
        <f t="shared" si="49"/>
        <v>-5.1525371896640628</v>
      </c>
    </row>
    <row r="595" spans="1:7" x14ac:dyDescent="0.25">
      <c r="A595" s="18">
        <v>29.15</v>
      </c>
      <c r="B595" s="18">
        <v>1012</v>
      </c>
      <c r="C595" s="16">
        <f t="shared" si="45"/>
        <v>9.6562947281130089</v>
      </c>
      <c r="D595" s="16">
        <f t="shared" si="46"/>
        <v>19.480991324494124</v>
      </c>
      <c r="E595" s="18">
        <f t="shared" si="47"/>
        <v>1245.0541117278501</v>
      </c>
      <c r="F595" s="18">
        <f t="shared" si="48"/>
        <v>2.8556931908538925E-2</v>
      </c>
      <c r="G595" s="16">
        <f t="shared" si="49"/>
        <v>-6.0989930568528203</v>
      </c>
    </row>
    <row r="596" spans="1:7" x14ac:dyDescent="0.25">
      <c r="A596" s="18">
        <v>29.2</v>
      </c>
      <c r="B596" s="18">
        <v>1011</v>
      </c>
      <c r="C596" s="16">
        <f t="shared" si="45"/>
        <v>9.6037165770894415</v>
      </c>
      <c r="D596" s="16">
        <f t="shared" si="46"/>
        <v>19.42852405101177</v>
      </c>
      <c r="E596" s="18">
        <f t="shared" si="47"/>
        <v>1245.9032611476237</v>
      </c>
      <c r="F596" s="18">
        <f t="shared" si="48"/>
        <v>2.8595465308262746E-2</v>
      </c>
      <c r="G596" s="16">
        <f t="shared" si="49"/>
        <v>-6.161600369453204</v>
      </c>
    </row>
    <row r="597" spans="1:7" x14ac:dyDescent="0.25">
      <c r="A597" s="18">
        <v>29.25</v>
      </c>
      <c r="B597" s="18">
        <v>1011</v>
      </c>
      <c r="C597" s="16">
        <f t="shared" si="45"/>
        <v>9.5854961593122194</v>
      </c>
      <c r="D597" s="16">
        <f t="shared" si="46"/>
        <v>19.375762659882358</v>
      </c>
      <c r="E597" s="18">
        <f t="shared" si="47"/>
        <v>1246.752410567397</v>
      </c>
      <c r="F597" s="18">
        <f t="shared" si="48"/>
        <v>2.8634372443342354E-2</v>
      </c>
      <c r="G597" s="16">
        <f t="shared" si="49"/>
        <v>-6.1958095242257256</v>
      </c>
    </row>
    <row r="598" spans="1:7" x14ac:dyDescent="0.25">
      <c r="A598" s="18">
        <v>29.3</v>
      </c>
      <c r="B598" s="18">
        <v>996</v>
      </c>
      <c r="C598" s="16">
        <f t="shared" si="45"/>
        <v>9.0553824966247731</v>
      </c>
      <c r="D598" s="16">
        <f t="shared" si="46"/>
        <v>19.322707151105888</v>
      </c>
      <c r="E598" s="18">
        <f t="shared" si="47"/>
        <v>1247.6015599871703</v>
      </c>
      <c r="F598" s="18">
        <f t="shared" si="48"/>
        <v>2.8673657046909298E-2</v>
      </c>
      <c r="G598" s="16">
        <f t="shared" si="49"/>
        <v>-6.6602841654708254</v>
      </c>
    </row>
    <row r="599" spans="1:7" x14ac:dyDescent="0.25">
      <c r="A599" s="18">
        <v>29.35</v>
      </c>
      <c r="B599" s="18">
        <v>996</v>
      </c>
      <c r="C599" s="16">
        <f t="shared" si="45"/>
        <v>9.0381382461561284</v>
      </c>
      <c r="D599" s="16">
        <f t="shared" si="46"/>
        <v>19.269357524682356</v>
      </c>
      <c r="E599" s="18">
        <f t="shared" si="47"/>
        <v>1248.4507094069436</v>
      </c>
      <c r="F599" s="18">
        <f t="shared" si="48"/>
        <v>2.871332291385488E-2</v>
      </c>
      <c r="G599" s="16">
        <f t="shared" si="49"/>
        <v>-6.6954114540845886</v>
      </c>
    </row>
    <row r="600" spans="1:7" x14ac:dyDescent="0.25">
      <c r="A600" s="18">
        <v>29.4</v>
      </c>
      <c r="B600" s="18">
        <v>963</v>
      </c>
      <c r="C600" s="16">
        <f t="shared" si="45"/>
        <v>7.8984936660072025</v>
      </c>
      <c r="D600" s="16">
        <f t="shared" si="46"/>
        <v>19.215713780611772</v>
      </c>
      <c r="E600" s="18">
        <f t="shared" si="47"/>
        <v>1249.2998588267169</v>
      </c>
      <c r="F600" s="18">
        <f t="shared" si="48"/>
        <v>2.8753373902061331E-2</v>
      </c>
      <c r="G600" s="16">
        <f t="shared" si="49"/>
        <v>-7.6795702858230435</v>
      </c>
    </row>
    <row r="601" spans="1:7" x14ac:dyDescent="0.25">
      <c r="A601" s="18">
        <v>29.45</v>
      </c>
      <c r="B601" s="18">
        <v>963</v>
      </c>
      <c r="C601" s="16">
        <f t="shared" si="45"/>
        <v>7.8832521534429247</v>
      </c>
      <c r="D601" s="16">
        <f t="shared" si="46"/>
        <v>19.161775918894122</v>
      </c>
      <c r="E601" s="18">
        <f t="shared" si="47"/>
        <v>1250.1490082464902</v>
      </c>
      <c r="F601" s="18">
        <f t="shared" si="48"/>
        <v>2.8793813933663866E-2</v>
      </c>
      <c r="G601" s="16">
        <f t="shared" si="49"/>
        <v>-7.7163745042383516</v>
      </c>
    </row>
    <row r="602" spans="1:7" x14ac:dyDescent="0.25">
      <c r="A602" s="18">
        <v>29.5</v>
      </c>
      <c r="B602" s="18">
        <v>963</v>
      </c>
      <c r="C602" s="16">
        <f t="shared" si="45"/>
        <v>7.8680523369331992</v>
      </c>
      <c r="D602" s="16">
        <f t="shared" si="46"/>
        <v>19.107543939529418</v>
      </c>
      <c r="E602" s="18">
        <f t="shared" si="47"/>
        <v>1250.9981576662635</v>
      </c>
      <c r="F602" s="18">
        <f t="shared" si="48"/>
        <v>2.8834646996344467E-2</v>
      </c>
      <c r="G602" s="16">
        <f t="shared" si="49"/>
        <v>-7.7533659274407958</v>
      </c>
    </row>
    <row r="603" spans="1:7" x14ac:dyDescent="0.25">
      <c r="A603" s="18">
        <v>29.55</v>
      </c>
      <c r="B603" s="18">
        <v>905</v>
      </c>
      <c r="C603" s="16">
        <f t="shared" si="45"/>
        <v>5.8901190471241165</v>
      </c>
      <c r="D603" s="16">
        <f t="shared" si="46"/>
        <v>19.053017842517651</v>
      </c>
      <c r="E603" s="18">
        <f t="shared" si="47"/>
        <v>1251.8473070860371</v>
      </c>
      <c r="F603" s="18">
        <f t="shared" si="48"/>
        <v>2.8875877144658439E-2</v>
      </c>
      <c r="G603" s="16">
        <f t="shared" si="49"/>
        <v>-9.4653476249165003</v>
      </c>
    </row>
    <row r="604" spans="1:7" x14ac:dyDescent="0.25">
      <c r="A604" s="18">
        <v>29.6</v>
      </c>
      <c r="B604" s="18">
        <v>905</v>
      </c>
      <c r="C604" s="16">
        <f t="shared" si="45"/>
        <v>5.8783174874276645</v>
      </c>
      <c r="D604" s="16">
        <f t="shared" si="46"/>
        <v>18.998197627858826</v>
      </c>
      <c r="E604" s="18">
        <f t="shared" si="47"/>
        <v>1252.6964565058104</v>
      </c>
      <c r="F604" s="18">
        <f t="shared" si="48"/>
        <v>2.8917508501394608E-2</v>
      </c>
      <c r="G604" s="16">
        <f t="shared" si="49"/>
        <v>-9.5051346954967677</v>
      </c>
    </row>
    <row r="605" spans="1:7" x14ac:dyDescent="0.25">
      <c r="A605" s="18">
        <v>29.65</v>
      </c>
      <c r="B605" s="18">
        <v>871</v>
      </c>
      <c r="C605" s="16">
        <f t="shared" si="45"/>
        <v>4.7198341752294413</v>
      </c>
      <c r="D605" s="16">
        <f t="shared" si="46"/>
        <v>18.943083295552945</v>
      </c>
      <c r="E605" s="18">
        <f t="shared" si="47"/>
        <v>1253.5456059255835</v>
      </c>
      <c r="F605" s="18">
        <f t="shared" si="48"/>
        <v>2.895954525897023E-2</v>
      </c>
      <c r="G605" s="16">
        <f t="shared" si="49"/>
        <v>-10.529763710380116</v>
      </c>
    </row>
    <row r="606" spans="1:7" x14ac:dyDescent="0.25">
      <c r="A606" s="18">
        <v>29.7</v>
      </c>
      <c r="B606" s="18">
        <v>851</v>
      </c>
      <c r="C606" s="16">
        <f t="shared" si="45"/>
        <v>4.0366220486734017</v>
      </c>
      <c r="D606" s="16">
        <f t="shared" si="46"/>
        <v>18.887674845600007</v>
      </c>
      <c r="E606" s="18">
        <f t="shared" si="47"/>
        <v>1254.3947553453568</v>
      </c>
      <c r="F606" s="18">
        <f t="shared" si="48"/>
        <v>2.900199168086166E-2</v>
      </c>
      <c r="G606" s="16">
        <f t="shared" si="49"/>
        <v>-11.151471149886349</v>
      </c>
    </row>
    <row r="607" spans="1:7" x14ac:dyDescent="0.25">
      <c r="A607" s="18">
        <v>29.75</v>
      </c>
      <c r="B607" s="18">
        <v>811</v>
      </c>
      <c r="C607" s="16">
        <f t="shared" si="45"/>
        <v>2.6834276395966374</v>
      </c>
      <c r="D607" s="16">
        <f t="shared" si="46"/>
        <v>18.831972278000006</v>
      </c>
      <c r="E607" s="18">
        <f t="shared" si="47"/>
        <v>1255.2439047651303</v>
      </c>
      <c r="F607" s="18">
        <f t="shared" si="48"/>
        <v>2.9044852103071766E-2</v>
      </c>
      <c r="G607" s="16">
        <f t="shared" si="49"/>
        <v>-12.356026661970652</v>
      </c>
    </row>
    <row r="608" spans="1:7" x14ac:dyDescent="0.25">
      <c r="A608" s="18">
        <v>29.8</v>
      </c>
      <c r="B608" s="18">
        <v>802</v>
      </c>
      <c r="C608" s="16">
        <f t="shared" si="45"/>
        <v>2.3750327380118441</v>
      </c>
      <c r="D608" s="16">
        <f t="shared" si="46"/>
        <v>18.775975592752946</v>
      </c>
      <c r="E608" s="18">
        <f t="shared" si="47"/>
        <v>1256.0930541849036</v>
      </c>
      <c r="F608" s="18">
        <f t="shared" si="48"/>
        <v>2.9088130935635347E-2</v>
      </c>
      <c r="G608" s="16">
        <f t="shared" si="49"/>
        <v>-12.662560180606741</v>
      </c>
    </row>
    <row r="609" spans="1:7" x14ac:dyDescent="0.25">
      <c r="A609" s="18">
        <v>29.85</v>
      </c>
      <c r="B609" s="18">
        <v>779</v>
      </c>
      <c r="C609" s="16">
        <f t="shared" si="45"/>
        <v>1.5986494066954362</v>
      </c>
      <c r="D609" s="16">
        <f t="shared" si="46"/>
        <v>18.719684789858828</v>
      </c>
      <c r="E609" s="18">
        <f t="shared" si="47"/>
        <v>1256.9422036046769</v>
      </c>
      <c r="F609" s="18">
        <f t="shared" si="48"/>
        <v>2.9131832664163589E-2</v>
      </c>
      <c r="G609" s="16">
        <f t="shared" si="49"/>
        <v>-13.377993573728999</v>
      </c>
    </row>
    <row r="610" spans="1:7" x14ac:dyDescent="0.25">
      <c r="A610" s="18">
        <v>29.9</v>
      </c>
      <c r="B610" s="18">
        <v>779</v>
      </c>
      <c r="C610" s="16">
        <f t="shared" si="45"/>
        <v>1.5940836076694866</v>
      </c>
      <c r="D610" s="16">
        <f t="shared" si="46"/>
        <v>18.663099869317655</v>
      </c>
      <c r="E610" s="18">
        <f t="shared" si="47"/>
        <v>1257.7913530244502</v>
      </c>
      <c r="F610" s="18">
        <f t="shared" si="48"/>
        <v>2.9175961851428803E-2</v>
      </c>
      <c r="G610" s="16">
        <f t="shared" si="49"/>
        <v>-13.424684360818723</v>
      </c>
    </row>
    <row r="611" spans="1:7" x14ac:dyDescent="0.25">
      <c r="A611" s="18">
        <v>29.95</v>
      </c>
      <c r="B611" s="18">
        <v>792</v>
      </c>
      <c r="C611" s="16">
        <f t="shared" si="45"/>
        <v>2.0235799943615849</v>
      </c>
      <c r="D611" s="16">
        <f t="shared" si="46"/>
        <v>18.60622083112942</v>
      </c>
      <c r="E611" s="18">
        <f t="shared" si="47"/>
        <v>1258.6405024442236</v>
      </c>
      <c r="F611" s="18">
        <f t="shared" si="48"/>
        <v>2.9220523138990696E-2</v>
      </c>
      <c r="G611" s="16">
        <f t="shared" si="49"/>
        <v>-13.091796092936489</v>
      </c>
    </row>
    <row r="612" spans="1:7" x14ac:dyDescent="0.25">
      <c r="A612" s="18">
        <v>30</v>
      </c>
      <c r="B612" s="18">
        <v>792</v>
      </c>
      <c r="C612" s="16">
        <f t="shared" si="45"/>
        <v>2.01830158917647</v>
      </c>
      <c r="D612" s="16">
        <f t="shared" si="46"/>
        <v>18.549047675294123</v>
      </c>
      <c r="E612" s="18">
        <f t="shared" si="47"/>
        <v>1259.4896518639969</v>
      </c>
      <c r="F612" s="18">
        <f t="shared" si="48"/>
        <v>2.9265521248865414E-2</v>
      </c>
      <c r="G612" s="16">
        <f t="shared" si="49"/>
        <v>-13.138480791362959</v>
      </c>
    </row>
    <row r="613" spans="1:7" x14ac:dyDescent="0.25">
      <c r="A613" s="18">
        <v>30.05</v>
      </c>
      <c r="B613" s="18">
        <v>818</v>
      </c>
      <c r="C613" s="16">
        <f t="shared" si="45"/>
        <v>2.878255587414702</v>
      </c>
      <c r="D613" s="16">
        <f t="shared" si="46"/>
        <v>18.491580401811767</v>
      </c>
      <c r="E613" s="18">
        <f t="shared" si="47"/>
        <v>1260.3388012837702</v>
      </c>
      <c r="F613" s="18">
        <f t="shared" si="48"/>
        <v>2.9310960985238745E-2</v>
      </c>
      <c r="G613" s="16">
        <f t="shared" si="49"/>
        <v>-12.423369354972952</v>
      </c>
    </row>
    <row r="614" spans="1:7" x14ac:dyDescent="0.25">
      <c r="A614" s="18">
        <v>30.1</v>
      </c>
      <c r="B614" s="18">
        <v>845</v>
      </c>
      <c r="C614" s="16">
        <f t="shared" si="45"/>
        <v>3.7685654156372865</v>
      </c>
      <c r="D614" s="16">
        <f t="shared" si="46"/>
        <v>18.433819010682356</v>
      </c>
      <c r="E614" s="18">
        <f t="shared" si="47"/>
        <v>1261.1879507035435</v>
      </c>
      <c r="F614" s="18">
        <f t="shared" si="48"/>
        <v>2.9356847236224785E-2</v>
      </c>
      <c r="G614" s="16">
        <f t="shared" si="49"/>
        <v>-11.67680728168456</v>
      </c>
    </row>
    <row r="615" spans="1:7" x14ac:dyDescent="0.25">
      <c r="A615" s="18">
        <v>30.15</v>
      </c>
      <c r="B615" s="18">
        <v>867</v>
      </c>
      <c r="C615" s="16">
        <f t="shared" si="45"/>
        <v>4.4900750746900799</v>
      </c>
      <c r="D615" s="16">
        <f t="shared" si="46"/>
        <v>18.37576350190589</v>
      </c>
      <c r="E615" s="18">
        <f t="shared" si="47"/>
        <v>1262.0371001233168</v>
      </c>
      <c r="F615" s="18">
        <f t="shared" si="48"/>
        <v>2.9403184975671546E-2</v>
      </c>
      <c r="G615" s="16">
        <f t="shared" si="49"/>
        <v>-11.075042953863031</v>
      </c>
    </row>
    <row r="616" spans="1:7" x14ac:dyDescent="0.25">
      <c r="A616" s="18">
        <v>30.2</v>
      </c>
      <c r="B616" s="18">
        <v>903</v>
      </c>
      <c r="C616" s="16">
        <f t="shared" si="45"/>
        <v>5.6727620488570301</v>
      </c>
      <c r="D616" s="16">
        <f t="shared" si="46"/>
        <v>18.317413875482359</v>
      </c>
      <c r="E616" s="18">
        <f t="shared" si="47"/>
        <v>1262.8862495430901</v>
      </c>
      <c r="F616" s="18">
        <f t="shared" si="48"/>
        <v>2.9449979265015015E-2</v>
      </c>
      <c r="G616" s="16">
        <f t="shared" si="49"/>
        <v>-10.059195127986371</v>
      </c>
    </row>
    <row r="617" spans="1:7" x14ac:dyDescent="0.25">
      <c r="A617" s="18">
        <v>30.25</v>
      </c>
      <c r="B617" s="18">
        <v>928</v>
      </c>
      <c r="C617" s="16">
        <f t="shared" si="45"/>
        <v>6.4878932274846868</v>
      </c>
      <c r="D617" s="16">
        <f t="shared" si="46"/>
        <v>18.258770131411769</v>
      </c>
      <c r="E617" s="18">
        <f t="shared" si="47"/>
        <v>1263.7353989628634</v>
      </c>
      <c r="F617" s="18">
        <f t="shared" si="48"/>
        <v>2.9497235255183059E-2</v>
      </c>
      <c r="G617" s="16">
        <f t="shared" si="49"/>
        <v>-9.3646828086637619</v>
      </c>
    </row>
    <row r="618" spans="1:7" x14ac:dyDescent="0.25">
      <c r="A618" s="18">
        <v>30.3</v>
      </c>
      <c r="B618" s="18">
        <v>928</v>
      </c>
      <c r="C618" s="16">
        <f t="shared" si="45"/>
        <v>6.475241989098814</v>
      </c>
      <c r="D618" s="16">
        <f t="shared" si="46"/>
        <v>18.199832269694124</v>
      </c>
      <c r="E618" s="18">
        <f t="shared" si="47"/>
        <v>1264.584548382637</v>
      </c>
      <c r="F618" s="18">
        <f t="shared" si="48"/>
        <v>2.9544958188550928E-2</v>
      </c>
      <c r="G618" s="16">
        <f t="shared" si="49"/>
        <v>-9.4066631254305548</v>
      </c>
    </row>
    <row r="619" spans="1:7" x14ac:dyDescent="0.25">
      <c r="A619" s="18">
        <v>30.35</v>
      </c>
      <c r="B619" s="18">
        <v>949</v>
      </c>
      <c r="C619" s="16">
        <f t="shared" si="45"/>
        <v>7.1545502566830121</v>
      </c>
      <c r="D619" s="16">
        <f t="shared" si="46"/>
        <v>18.140600290329417</v>
      </c>
      <c r="E619" s="18">
        <f t="shared" si="47"/>
        <v>1265.4336978024103</v>
      </c>
      <c r="F619" s="18">
        <f t="shared" si="48"/>
        <v>2.9593153400949909E-2</v>
      </c>
      <c r="G619" s="16">
        <f t="shared" si="49"/>
        <v>-8.8274333931195184</v>
      </c>
    </row>
    <row r="620" spans="1:7" x14ac:dyDescent="0.25">
      <c r="A620" s="18">
        <v>30.4</v>
      </c>
      <c r="B620" s="18">
        <v>949</v>
      </c>
      <c r="C620" s="16">
        <f t="shared" si="45"/>
        <v>7.1408248089907147</v>
      </c>
      <c r="D620" s="16">
        <f t="shared" si="46"/>
        <v>18.081074193317654</v>
      </c>
      <c r="E620" s="18">
        <f t="shared" si="47"/>
        <v>1266.2828472221834</v>
      </c>
      <c r="F620" s="18">
        <f t="shared" si="48"/>
        <v>2.9641826323730844E-2</v>
      </c>
      <c r="G620" s="16">
        <f t="shared" si="49"/>
        <v>-8.8688869918739712</v>
      </c>
    </row>
    <row r="621" spans="1:7" x14ac:dyDescent="0.25">
      <c r="A621" s="18">
        <v>30.45</v>
      </c>
      <c r="B621" s="18">
        <v>949</v>
      </c>
      <c r="C621" s="16">
        <f t="shared" si="45"/>
        <v>7.1271347776242635</v>
      </c>
      <c r="D621" s="16">
        <f t="shared" si="46"/>
        <v>18.02125397865883</v>
      </c>
      <c r="E621" s="18">
        <f t="shared" si="47"/>
        <v>1267.1319966419569</v>
      </c>
      <c r="F621" s="18">
        <f t="shared" si="48"/>
        <v>2.969098248588433E-2</v>
      </c>
      <c r="G621" s="16">
        <f t="shared" si="49"/>
        <v>-8.9105828042417219</v>
      </c>
    </row>
    <row r="622" spans="1:7" x14ac:dyDescent="0.25">
      <c r="A622" s="18">
        <v>30.5</v>
      </c>
      <c r="B622" s="18">
        <v>896</v>
      </c>
      <c r="C622" s="16">
        <f t="shared" si="45"/>
        <v>5.3757750703722289</v>
      </c>
      <c r="D622" s="16">
        <f t="shared" si="46"/>
        <v>17.961139646352947</v>
      </c>
      <c r="E622" s="18">
        <f t="shared" si="47"/>
        <v>1267.9811460617302</v>
      </c>
      <c r="F622" s="18">
        <f t="shared" si="48"/>
        <v>2.9740627516219365E-2</v>
      </c>
      <c r="G622" s="16">
        <f t="shared" si="49"/>
        <v>-10.528777144089323</v>
      </c>
    </row>
    <row r="623" spans="1:7" x14ac:dyDescent="0.25">
      <c r="A623" s="18">
        <v>30.55</v>
      </c>
      <c r="B623" s="18">
        <v>896</v>
      </c>
      <c r="C623" s="16">
        <f t="shared" si="45"/>
        <v>5.3649993844975441</v>
      </c>
      <c r="D623" s="16">
        <f t="shared" si="46"/>
        <v>17.900731196400006</v>
      </c>
      <c r="E623" s="18">
        <f t="shared" si="47"/>
        <v>1268.8302954815035</v>
      </c>
      <c r="F623" s="18">
        <f t="shared" si="48"/>
        <v>2.9790767145602425E-2</v>
      </c>
      <c r="G623" s="16">
        <f t="shared" si="49"/>
        <v>-10.573624002707646</v>
      </c>
    </row>
    <row r="624" spans="1:7" x14ac:dyDescent="0.25">
      <c r="A624" s="18">
        <v>30.6</v>
      </c>
      <c r="B624" s="18">
        <v>845</v>
      </c>
      <c r="C624" s="16">
        <f t="shared" si="45"/>
        <v>3.6875826349281056</v>
      </c>
      <c r="D624" s="16">
        <f t="shared" si="46"/>
        <v>17.840028628800003</v>
      </c>
      <c r="E624" s="18">
        <f t="shared" si="47"/>
        <v>1269.6794449012768</v>
      </c>
      <c r="F624" s="18">
        <f t="shared" si="48"/>
        <v>2.9841407209258906E-2</v>
      </c>
      <c r="G624" s="16">
        <f t="shared" si="49"/>
        <v>-12.140660689764173</v>
      </c>
    </row>
    <row r="625" spans="1:7" x14ac:dyDescent="0.25">
      <c r="A625" s="18">
        <v>30.65</v>
      </c>
      <c r="B625" s="18">
        <v>845</v>
      </c>
      <c r="C625" s="16">
        <f t="shared" si="45"/>
        <v>3.67957689864773</v>
      </c>
      <c r="D625" s="16">
        <f t="shared" si="46"/>
        <v>17.779031943552948</v>
      </c>
      <c r="E625" s="18">
        <f t="shared" si="47"/>
        <v>1270.5285943210502</v>
      </c>
      <c r="F625" s="18">
        <f t="shared" si="48"/>
        <v>2.9892553649138977E-2</v>
      </c>
      <c r="G625" s="16">
        <f t="shared" si="49"/>
        <v>-12.188675668782276</v>
      </c>
    </row>
    <row r="626" spans="1:7" x14ac:dyDescent="0.25">
      <c r="A626" s="18">
        <v>30.7</v>
      </c>
      <c r="B626" s="18">
        <v>819</v>
      </c>
      <c r="C626" s="16">
        <f t="shared" si="45"/>
        <v>2.8246821218455653</v>
      </c>
      <c r="D626" s="16">
        <f t="shared" si="46"/>
        <v>17.717741140658831</v>
      </c>
      <c r="E626" s="18">
        <f t="shared" si="47"/>
        <v>1271.3777437408235</v>
      </c>
      <c r="F626" s="18">
        <f t="shared" si="48"/>
        <v>2.994421251635004E-2</v>
      </c>
      <c r="G626" s="16">
        <f t="shared" si="49"/>
        <v>-13.015551490216589</v>
      </c>
    </row>
    <row r="627" spans="1:7" x14ac:dyDescent="0.25">
      <c r="A627" s="18">
        <v>30.75</v>
      </c>
      <c r="B627" s="18">
        <v>856</v>
      </c>
      <c r="C627" s="16">
        <f t="shared" si="45"/>
        <v>4.0213384136623613</v>
      </c>
      <c r="D627" s="16">
        <f t="shared" si="46"/>
        <v>17.656156220117651</v>
      </c>
      <c r="E627" s="18">
        <f t="shared" si="47"/>
        <v>1272.2268931605968</v>
      </c>
      <c r="F627" s="18">
        <f t="shared" si="48"/>
        <v>2.9996389973657899E-2</v>
      </c>
      <c r="G627" s="16">
        <f t="shared" si="49"/>
        <v>-11.95568325735483</v>
      </c>
    </row>
    <row r="628" spans="1:7" x14ac:dyDescent="0.25">
      <c r="A628" s="18">
        <v>30.8</v>
      </c>
      <c r="B628" s="18">
        <v>838</v>
      </c>
      <c r="C628" s="16">
        <f t="shared" si="45"/>
        <v>3.428385622789917</v>
      </c>
      <c r="D628" s="16">
        <f t="shared" si="46"/>
        <v>17.594277181929417</v>
      </c>
      <c r="E628" s="18">
        <f t="shared" si="47"/>
        <v>1273.0760425803701</v>
      </c>
      <c r="F628" s="18">
        <f t="shared" si="48"/>
        <v>3.0049092298059063E-2</v>
      </c>
      <c r="G628" s="16">
        <f t="shared" si="49"/>
        <v>-12.544948101214384</v>
      </c>
    </row>
    <row r="629" spans="1:7" x14ac:dyDescent="0.25">
      <c r="A629" s="18">
        <v>30.85</v>
      </c>
      <c r="B629" s="18">
        <v>838</v>
      </c>
      <c r="C629" s="16">
        <f t="shared" si="45"/>
        <v>3.4208137447680418</v>
      </c>
      <c r="D629" s="16">
        <f t="shared" si="46"/>
        <v>17.532104026094121</v>
      </c>
      <c r="E629" s="18">
        <f t="shared" si="47"/>
        <v>1273.9251920001436</v>
      </c>
      <c r="F629" s="18">
        <f t="shared" si="48"/>
        <v>3.0102325883426498E-2</v>
      </c>
      <c r="G629" s="16">
        <f t="shared" si="49"/>
        <v>-12.594605081567972</v>
      </c>
    </row>
    <row r="630" spans="1:7" x14ac:dyDescent="0.25">
      <c r="A630" s="18">
        <v>30.9</v>
      </c>
      <c r="B630" s="18">
        <v>831</v>
      </c>
      <c r="C630" s="16">
        <f t="shared" si="45"/>
        <v>3.1867196360068544</v>
      </c>
      <c r="D630" s="16">
        <f t="shared" si="46"/>
        <v>17.469636752611773</v>
      </c>
      <c r="E630" s="18">
        <f t="shared" si="47"/>
        <v>1274.7743414199167</v>
      </c>
      <c r="F630" s="18">
        <f t="shared" si="48"/>
        <v>3.015609724323132E-2</v>
      </c>
      <c r="G630" s="16">
        <f t="shared" si="49"/>
        <v>-12.855686129194256</v>
      </c>
    </row>
    <row r="631" spans="1:7" x14ac:dyDescent="0.25">
      <c r="A631" s="18">
        <v>30.95</v>
      </c>
      <c r="B631" s="18">
        <v>831</v>
      </c>
      <c r="C631" s="16">
        <f t="shared" si="45"/>
        <v>3.1795436304194613</v>
      </c>
      <c r="D631" s="16">
        <f t="shared" si="46"/>
        <v>17.40687536148236</v>
      </c>
      <c r="E631" s="18">
        <f t="shared" si="47"/>
        <v>1275.62349083969</v>
      </c>
      <c r="F631" s="18">
        <f t="shared" si="48"/>
        <v>3.0210413013343033E-2</v>
      </c>
      <c r="G631" s="16">
        <f t="shared" si="49"/>
        <v>-12.906390399759212</v>
      </c>
    </row>
    <row r="632" spans="1:7" x14ac:dyDescent="0.25">
      <c r="A632" s="18">
        <v>31</v>
      </c>
      <c r="B632" s="18">
        <v>779</v>
      </c>
      <c r="C632" s="16">
        <f t="shared" si="45"/>
        <v>1.4949619307324487</v>
      </c>
      <c r="D632" s="16">
        <f t="shared" si="46"/>
        <v>17.343819852705888</v>
      </c>
      <c r="E632" s="18">
        <f t="shared" si="47"/>
        <v>1276.4726402594633</v>
      </c>
      <c r="F632" s="18">
        <f t="shared" si="48"/>
        <v>3.0265279954910958E-2</v>
      </c>
      <c r="G632" s="16">
        <f t="shared" si="49"/>
        <v>-14.531233164031679</v>
      </c>
    </row>
    <row r="633" spans="1:7" x14ac:dyDescent="0.25">
      <c r="A633" s="18">
        <v>31.05</v>
      </c>
      <c r="B633" s="18">
        <v>779</v>
      </c>
      <c r="C633" s="16">
        <f t="shared" si="45"/>
        <v>1.4905143390107027</v>
      </c>
      <c r="D633" s="16">
        <f t="shared" si="46"/>
        <v>17.280470226282358</v>
      </c>
      <c r="E633" s="18">
        <f t="shared" si="47"/>
        <v>1277.3217896792369</v>
      </c>
      <c r="F633" s="18">
        <f t="shared" si="48"/>
        <v>3.0320704957329692E-2</v>
      </c>
      <c r="G633" s="16">
        <f t="shared" si="49"/>
        <v>-14.585511919417614</v>
      </c>
    </row>
    <row r="634" spans="1:7" x14ac:dyDescent="0.25">
      <c r="A634" s="18">
        <v>31.1</v>
      </c>
      <c r="B634" s="18">
        <v>762</v>
      </c>
      <c r="C634" s="16">
        <f t="shared" si="45"/>
        <v>0.93944779685568436</v>
      </c>
      <c r="D634" s="16">
        <f t="shared" si="46"/>
        <v>17.216826482211768</v>
      </c>
      <c r="E634" s="18">
        <f t="shared" si="47"/>
        <v>1278.1709390990102</v>
      </c>
      <c r="F634" s="18">
        <f t="shared" si="48"/>
        <v>3.0376695041291445E-2</v>
      </c>
      <c r="G634" s="16">
        <f t="shared" si="49"/>
        <v>-15.156576918558672</v>
      </c>
    </row>
    <row r="635" spans="1:7" x14ac:dyDescent="0.25">
      <c r="A635" s="18">
        <v>31.15</v>
      </c>
      <c r="B635" s="18">
        <v>731</v>
      </c>
      <c r="C635" s="16">
        <f t="shared" si="45"/>
        <v>-5.9297315553962067E-2</v>
      </c>
      <c r="D635" s="16">
        <f t="shared" si="46"/>
        <v>17.152888620494124</v>
      </c>
      <c r="E635" s="18">
        <f t="shared" si="47"/>
        <v>1279.0200885187833</v>
      </c>
      <c r="F635" s="18">
        <f t="shared" si="48"/>
        <v>3.0433257361928302E-2</v>
      </c>
      <c r="G635" s="16">
        <f t="shared" si="49"/>
        <v>-16.156018119510872</v>
      </c>
    </row>
    <row r="636" spans="1:7" x14ac:dyDescent="0.25">
      <c r="A636" s="18">
        <v>31.2</v>
      </c>
      <c r="B636" s="18">
        <v>739</v>
      </c>
      <c r="C636" s="16">
        <f t="shared" si="45"/>
        <v>0.19514925131825103</v>
      </c>
      <c r="D636" s="16">
        <f t="shared" si="46"/>
        <v>17.088656641129418</v>
      </c>
      <c r="E636" s="18">
        <f t="shared" si="47"/>
        <v>1279.8692379385568</v>
      </c>
      <c r="F636" s="18">
        <f t="shared" si="48"/>
        <v>3.0490399212047548E-2</v>
      </c>
      <c r="G636" s="16">
        <f t="shared" si="49"/>
        <v>-15.970279023276886</v>
      </c>
    </row>
    <row r="637" spans="1:7" x14ac:dyDescent="0.25">
      <c r="A637" s="18">
        <v>31.25</v>
      </c>
      <c r="B637" s="18">
        <v>739</v>
      </c>
      <c r="C637" s="16">
        <f t="shared" si="45"/>
        <v>0.19277217741176356</v>
      </c>
      <c r="D637" s="16">
        <f t="shared" si="46"/>
        <v>17.024130544117654</v>
      </c>
      <c r="E637" s="18">
        <f t="shared" si="47"/>
        <v>1280.7183873583301</v>
      </c>
      <c r="F637" s="18">
        <f t="shared" si="48"/>
        <v>3.0548128025463275E-2</v>
      </c>
      <c r="G637" s="16">
        <f t="shared" si="49"/>
        <v>-16.028427331385871</v>
      </c>
    </row>
    <row r="638" spans="1:7" x14ac:dyDescent="0.25">
      <c r="A638" s="18">
        <v>31.3</v>
      </c>
      <c r="B638" s="18">
        <v>710</v>
      </c>
      <c r="C638" s="16">
        <f t="shared" si="45"/>
        <v>-0.73612427062431807</v>
      </c>
      <c r="D638" s="16">
        <f t="shared" si="46"/>
        <v>16.95931032945883</v>
      </c>
      <c r="E638" s="18">
        <f t="shared" si="47"/>
        <v>1281.5675367781034</v>
      </c>
      <c r="F638" s="18">
        <f t="shared" si="48"/>
        <v>3.0606451380427752E-2</v>
      </c>
      <c r="G638" s="16">
        <f t="shared" si="49"/>
        <v>-16.974589717985705</v>
      </c>
    </row>
    <row r="639" spans="1:7" x14ac:dyDescent="0.25">
      <c r="A639" s="18">
        <v>31.35</v>
      </c>
      <c r="B639" s="18">
        <v>710</v>
      </c>
      <c r="C639" s="16">
        <f t="shared" si="45"/>
        <v>-0.73702724092016247</v>
      </c>
      <c r="D639" s="16">
        <f t="shared" si="46"/>
        <v>16.894195997152945</v>
      </c>
      <c r="E639" s="18">
        <f t="shared" si="47"/>
        <v>1282.4166861978767</v>
      </c>
      <c r="F639" s="18">
        <f t="shared" si="48"/>
        <v>3.0665377003166027E-2</v>
      </c>
      <c r="G639" s="16">
        <f t="shared" si="49"/>
        <v>-17.035306595742803</v>
      </c>
    </row>
    <row r="640" spans="1:7" x14ac:dyDescent="0.25">
      <c r="A640" s="18">
        <v>31.4</v>
      </c>
      <c r="B640" s="18">
        <v>681</v>
      </c>
      <c r="C640" s="16">
        <f t="shared" si="45"/>
        <v>-1.6615035812993624</v>
      </c>
      <c r="D640" s="16">
        <f t="shared" si="46"/>
        <v>16.828787547200008</v>
      </c>
      <c r="E640" s="18">
        <f t="shared" si="47"/>
        <v>1283.2658356176501</v>
      </c>
      <c r="F640" s="18">
        <f t="shared" si="48"/>
        <v>3.0724912771517419E-2</v>
      </c>
      <c r="G640" s="16">
        <f t="shared" si="49"/>
        <v>-17.987502235179228</v>
      </c>
    </row>
    <row r="641" spans="1:7" x14ac:dyDescent="0.25">
      <c r="A641" s="18">
        <v>31.45</v>
      </c>
      <c r="B641" s="18">
        <v>681</v>
      </c>
      <c r="C641" s="16">
        <f t="shared" si="45"/>
        <v>-1.6609511930174892</v>
      </c>
      <c r="D641" s="16">
        <f t="shared" si="46"/>
        <v>16.763084979600006</v>
      </c>
      <c r="E641" s="18">
        <f t="shared" si="47"/>
        <v>1284.1149850374234</v>
      </c>
      <c r="F641" s="18">
        <f t="shared" si="48"/>
        <v>3.0785066718687883E-2</v>
      </c>
      <c r="G641" s="16">
        <f t="shared" si="49"/>
        <v>-18.050882363909505</v>
      </c>
    </row>
    <row r="642" spans="1:7" x14ac:dyDescent="0.25">
      <c r="A642" s="18">
        <v>31.5</v>
      </c>
      <c r="B642" s="18">
        <v>681</v>
      </c>
      <c r="C642" s="16">
        <f t="shared" si="45"/>
        <v>-1.6604098954173661</v>
      </c>
      <c r="D642" s="16">
        <f t="shared" si="46"/>
        <v>16.697088294352948</v>
      </c>
      <c r="E642" s="18">
        <f t="shared" si="47"/>
        <v>1284.9641344571967</v>
      </c>
      <c r="F642" s="18">
        <f t="shared" si="48"/>
        <v>3.0845847037116996E-2</v>
      </c>
      <c r="G642" s="16">
        <f t="shared" si="49"/>
        <v>-18.114749475878604</v>
      </c>
    </row>
    <row r="643" spans="1:7" x14ac:dyDescent="0.25">
      <c r="A643" s="18">
        <v>31.55</v>
      </c>
      <c r="B643" s="18">
        <v>656</v>
      </c>
      <c r="C643" s="16">
        <f t="shared" si="45"/>
        <v>-2.4522726627112901</v>
      </c>
      <c r="D643" s="16">
        <f t="shared" si="46"/>
        <v>16.630797491458829</v>
      </c>
      <c r="E643" s="18">
        <f t="shared" si="47"/>
        <v>1285.81328387697</v>
      </c>
      <c r="F643" s="18">
        <f t="shared" si="48"/>
        <v>3.0907262082463988E-2</v>
      </c>
      <c r="G643" s="16">
        <f t="shared" si="49"/>
        <v>-18.951791811093901</v>
      </c>
    </row>
    <row r="644" spans="1:7" x14ac:dyDescent="0.25">
      <c r="A644" s="18">
        <v>31.6</v>
      </c>
      <c r="B644" s="18">
        <v>656</v>
      </c>
      <c r="C644" s="16">
        <f t="shared" si="45"/>
        <v>-2.4504996021861496</v>
      </c>
      <c r="D644" s="16">
        <f t="shared" si="46"/>
        <v>16.56421257091765</v>
      </c>
      <c r="E644" s="18">
        <f t="shared" si="47"/>
        <v>1286.6624332967435</v>
      </c>
      <c r="F644" s="18">
        <f t="shared" si="48"/>
        <v>3.0969320377716953E-2</v>
      </c>
      <c r="G644" s="16">
        <f t="shared" si="49"/>
        <v>-19.018204541044042</v>
      </c>
    </row>
    <row r="645" spans="1:7" x14ac:dyDescent="0.25">
      <c r="A645" s="18">
        <v>31.65</v>
      </c>
      <c r="B645" s="18">
        <v>654</v>
      </c>
      <c r="C645" s="16">
        <f t="shared" si="45"/>
        <v>-2.511932589803179</v>
      </c>
      <c r="D645" s="16">
        <f t="shared" si="46"/>
        <v>16.497333532729417</v>
      </c>
      <c r="E645" s="18">
        <f t="shared" si="47"/>
        <v>1287.5115827165166</v>
      </c>
      <c r="F645" s="18">
        <f t="shared" si="48"/>
        <v>3.103203061742987E-2</v>
      </c>
      <c r="G645" s="16">
        <f t="shared" si="49"/>
        <v>-19.147205072061787</v>
      </c>
    </row>
    <row r="646" spans="1:7" x14ac:dyDescent="0.25">
      <c r="A646" s="18">
        <v>31.7</v>
      </c>
      <c r="B646" s="18">
        <v>654</v>
      </c>
      <c r="C646" s="16">
        <f t="shared" si="45"/>
        <v>-2.5100895780159576</v>
      </c>
      <c r="D646" s="16">
        <f t="shared" si="46"/>
        <v>16.430160376894126</v>
      </c>
      <c r="E646" s="18">
        <f t="shared" si="47"/>
        <v>1288.3607321362899</v>
      </c>
      <c r="F646" s="18">
        <f t="shared" si="48"/>
        <v>3.1095401672092113E-2</v>
      </c>
      <c r="G646" s="16">
        <f t="shared" si="49"/>
        <v>-19.214799334323949</v>
      </c>
    </row>
    <row r="647" spans="1:7" x14ac:dyDescent="0.25">
      <c r="A647" s="18">
        <v>31.75</v>
      </c>
      <c r="B647" s="18">
        <v>633</v>
      </c>
      <c r="C647" s="16">
        <f t="shared" si="45"/>
        <v>-3.1696789573728585</v>
      </c>
      <c r="D647" s="16">
        <f t="shared" si="46"/>
        <v>16.362693103411772</v>
      </c>
      <c r="E647" s="18">
        <f t="shared" si="47"/>
        <v>1289.2098815560635</v>
      </c>
      <c r="F647" s="18">
        <f t="shared" si="48"/>
        <v>3.1159442592635322E-2</v>
      </c>
      <c r="G647" s="16">
        <f t="shared" si="49"/>
        <v>-19.937281736649517</v>
      </c>
    </row>
    <row r="648" spans="1:7" x14ac:dyDescent="0.25">
      <c r="A648" s="18">
        <v>31.8</v>
      </c>
      <c r="B648" s="18">
        <v>627</v>
      </c>
      <c r="C648" s="16">
        <f t="shared" si="45"/>
        <v>-3.3555052920665913</v>
      </c>
      <c r="D648" s="16">
        <f t="shared" si="46"/>
        <v>16.294931712282359</v>
      </c>
      <c r="E648" s="18">
        <f t="shared" si="47"/>
        <v>1290.0590309758368</v>
      </c>
      <c r="F648" s="18">
        <f t="shared" si="48"/>
        <v>3.1224162615082866E-2</v>
      </c>
      <c r="G648" s="16">
        <f t="shared" si="49"/>
        <v>-20.194667409002818</v>
      </c>
    </row>
    <row r="649" spans="1:7" x14ac:dyDescent="0.25">
      <c r="A649" s="18">
        <v>31.85</v>
      </c>
      <c r="B649" s="18">
        <v>598</v>
      </c>
      <c r="C649" s="16">
        <f t="shared" si="45"/>
        <v>-4.2628924268914954</v>
      </c>
      <c r="D649" s="16">
        <f t="shared" si="46"/>
        <v>16.226876203505885</v>
      </c>
      <c r="E649" s="18">
        <f t="shared" si="47"/>
        <v>1290.9081803956101</v>
      </c>
      <c r="F649" s="18">
        <f t="shared" si="48"/>
        <v>3.1289571165347099E-2</v>
      </c>
      <c r="G649" s="16">
        <f t="shared" si="49"/>
        <v>-21.173067823778734</v>
      </c>
    </row>
    <row r="650" spans="1:7" x14ac:dyDescent="0.25">
      <c r="A650" s="18">
        <v>31.9</v>
      </c>
      <c r="B650" s="18">
        <v>598</v>
      </c>
      <c r="C650" s="16">
        <f t="shared" si="45"/>
        <v>-4.2583533988375422</v>
      </c>
      <c r="D650" s="16">
        <f t="shared" si="46"/>
        <v>16.158526577082363</v>
      </c>
      <c r="E650" s="18">
        <f t="shared" si="47"/>
        <v>1291.7573298153832</v>
      </c>
      <c r="F650" s="18">
        <f t="shared" si="48"/>
        <v>3.1355677864180143E-2</v>
      </c>
      <c r="G650" s="16">
        <f t="shared" si="49"/>
        <v>-21.246569795494143</v>
      </c>
    </row>
    <row r="651" spans="1:7" x14ac:dyDescent="0.25">
      <c r="A651" s="18">
        <v>31.95</v>
      </c>
      <c r="B651" s="18">
        <v>621</v>
      </c>
      <c r="C651" s="16">
        <f t="shared" si="45"/>
        <v>-3.5339629786224802</v>
      </c>
      <c r="D651" s="16">
        <f t="shared" si="46"/>
        <v>16.089882833011771</v>
      </c>
      <c r="E651" s="18">
        <f t="shared" si="47"/>
        <v>1292.6064792351567</v>
      </c>
      <c r="F651" s="18">
        <f t="shared" si="48"/>
        <v>3.1422492532283915E-2</v>
      </c>
      <c r="G651" s="16">
        <f t="shared" si="49"/>
        <v>-20.597965355234567</v>
      </c>
    </row>
    <row r="652" spans="1:7" x14ac:dyDescent="0.25">
      <c r="A652" s="18">
        <v>32</v>
      </c>
      <c r="B652" s="18">
        <v>621</v>
      </c>
      <c r="C652" s="16">
        <f t="shared" si="45"/>
        <v>-3.5305954696470572</v>
      </c>
      <c r="D652" s="16">
        <f t="shared" si="46"/>
        <v>16.020944971294124</v>
      </c>
      <c r="E652" s="18">
        <f t="shared" si="47"/>
        <v>1293.45562865493</v>
      </c>
      <c r="F652" s="18">
        <f t="shared" si="48"/>
        <v>3.1490025195585448E-2</v>
      </c>
      <c r="G652" s="16">
        <f t="shared" si="49"/>
        <v>-20.671144728453857</v>
      </c>
    </row>
    <row r="653" spans="1:7" x14ac:dyDescent="0.25">
      <c r="A653" s="18">
        <v>32.049999999999997</v>
      </c>
      <c r="B653" s="18">
        <v>626</v>
      </c>
      <c r="C653" s="16">
        <f t="shared" si="45"/>
        <v>-3.371241404307975</v>
      </c>
      <c r="D653" s="16">
        <f t="shared" si="46"/>
        <v>15.951712991929421</v>
      </c>
      <c r="E653" s="18">
        <f t="shared" si="47"/>
        <v>1294.3047780747031</v>
      </c>
      <c r="F653" s="18">
        <f t="shared" si="48"/>
        <v>3.1558286090684028E-2</v>
      </c>
      <c r="G653" s="16">
        <f t="shared" si="49"/>
        <v>-20.58714466001679</v>
      </c>
    </row>
    <row r="654" spans="1:7" x14ac:dyDescent="0.25">
      <c r="A654" s="18">
        <v>32.1</v>
      </c>
      <c r="B654" s="18">
        <v>626</v>
      </c>
      <c r="C654" s="16">
        <f t="shared" ref="C654:C717" si="50">( B654+(500*$F$2*A654*($A$823-A654))-($B$12+$C$4) )/A654</f>
        <v>-3.368156171497894</v>
      </c>
      <c r="D654" s="16">
        <f t="shared" ref="D654:D717" si="51">500 * $F$2 * A654 * ($A$823 - A654)</f>
        <v>15.88218689491765</v>
      </c>
      <c r="E654" s="18">
        <f t="shared" ref="E654:E717" si="52">((($B$12+$C$4)*($A$823 - A654)) + (($B$823 + $C$5) * A654))/$A$823</f>
        <v>1295.1539274944766</v>
      </c>
      <c r="F654" s="18">
        <f t="shared" ref="F654:F717" si="53">SQRT( (0.002 *$A$823) / ((300/$C$6) * A654 * ($A$823 - A654)) )</f>
        <v>3.1627285670476589E-2</v>
      </c>
      <c r="G654" s="16">
        <f t="shared" ref="G654:G717" si="54">(B654 + D654 - E654) * F654</f>
        <v>-20.661211960391732</v>
      </c>
    </row>
    <row r="655" spans="1:7" x14ac:dyDescent="0.25">
      <c r="A655" s="18">
        <v>32.15</v>
      </c>
      <c r="B655" s="18">
        <v>629</v>
      </c>
      <c r="C655" s="16">
        <f t="shared" si="50"/>
        <v>-3.2717770861505806</v>
      </c>
      <c r="D655" s="16">
        <f t="shared" si="51"/>
        <v>15.812366680258831</v>
      </c>
      <c r="E655" s="18">
        <f t="shared" si="52"/>
        <v>1296.00307691425</v>
      </c>
      <c r="F655" s="18">
        <f t="shared" si="53"/>
        <v>3.169703460996838E-2</v>
      </c>
      <c r="G655" s="16">
        <f t="shared" si="54"/>
        <v>-20.640814479976708</v>
      </c>
    </row>
    <row r="656" spans="1:7" x14ac:dyDescent="0.25">
      <c r="A656" s="18">
        <v>32.200000000000003</v>
      </c>
      <c r="B656" s="18">
        <v>595</v>
      </c>
      <c r="C656" s="16">
        <f t="shared" si="50"/>
        <v>-4.324774771802705</v>
      </c>
      <c r="D656" s="16">
        <f t="shared" si="51"/>
        <v>15.742252347952943</v>
      </c>
      <c r="E656" s="18">
        <f t="shared" si="52"/>
        <v>1296.8522263340235</v>
      </c>
      <c r="F656" s="18">
        <f t="shared" si="53"/>
        <v>3.1767543812276186E-2</v>
      </c>
      <c r="G656" s="16">
        <f t="shared" si="54"/>
        <v>-21.796028658642172</v>
      </c>
    </row>
    <row r="657" spans="1:7" x14ac:dyDescent="0.25">
      <c r="A657" s="18">
        <v>32.25</v>
      </c>
      <c r="B657" s="18">
        <v>632</v>
      </c>
      <c r="C657" s="16">
        <f t="shared" si="50"/>
        <v>-3.17296608068217</v>
      </c>
      <c r="D657" s="16">
        <f t="shared" si="51"/>
        <v>15.671843898000006</v>
      </c>
      <c r="E657" s="18">
        <f t="shared" si="52"/>
        <v>1297.7013757537966</v>
      </c>
      <c r="F657" s="18">
        <f t="shared" si="53"/>
        <v>3.1838824414831525E-2</v>
      </c>
      <c r="G657" s="16">
        <f t="shared" si="54"/>
        <v>-20.696176129211842</v>
      </c>
    </row>
    <row r="658" spans="1:7" x14ac:dyDescent="0.25">
      <c r="A658" s="18">
        <v>32.299999999999997</v>
      </c>
      <c r="B658" s="18">
        <v>632</v>
      </c>
      <c r="C658" s="16">
        <f t="shared" si="50"/>
        <v>-3.1702433024643977</v>
      </c>
      <c r="D658" s="16">
        <f t="shared" si="51"/>
        <v>15.601141330400011</v>
      </c>
      <c r="E658" s="18">
        <f t="shared" si="52"/>
        <v>1298.5505251735699</v>
      </c>
      <c r="F658" s="18">
        <f t="shared" si="53"/>
        <v>3.1910887795792001E-2</v>
      </c>
      <c r="G658" s="16">
        <f t="shared" si="54"/>
        <v>-20.772372748559334</v>
      </c>
    </row>
    <row r="659" spans="1:7" x14ac:dyDescent="0.25">
      <c r="A659" s="18">
        <v>32.35</v>
      </c>
      <c r="B659" s="18">
        <v>641</v>
      </c>
      <c r="C659" s="16">
        <f t="shared" si="50"/>
        <v>-2.8893309228700779</v>
      </c>
      <c r="D659" s="16">
        <f t="shared" si="51"/>
        <v>15.530144645152946</v>
      </c>
      <c r="E659" s="18">
        <f t="shared" si="52"/>
        <v>1299.3996745933434</v>
      </c>
      <c r="F659" s="18">
        <f t="shared" si="53"/>
        <v>3.1983745580668778E-2</v>
      </c>
      <c r="G659" s="16">
        <f t="shared" si="54"/>
        <v>-20.56137548742705</v>
      </c>
    </row>
    <row r="660" spans="1:7" x14ac:dyDescent="0.25">
      <c r="A660" s="18">
        <v>32.4</v>
      </c>
      <c r="B660" s="18">
        <v>641</v>
      </c>
      <c r="C660" s="16">
        <f t="shared" si="50"/>
        <v>-2.887072412275963</v>
      </c>
      <c r="D660" s="16">
        <f t="shared" si="51"/>
        <v>15.458853842258831</v>
      </c>
      <c r="E660" s="18">
        <f t="shared" si="52"/>
        <v>1300.2488240131165</v>
      </c>
      <c r="F660" s="18">
        <f t="shared" si="53"/>
        <v>3.2057409649179025E-2</v>
      </c>
      <c r="G660" s="16">
        <f t="shared" si="54"/>
        <v>-20.638238801799933</v>
      </c>
    </row>
    <row r="661" spans="1:7" x14ac:dyDescent="0.25">
      <c r="A661" s="18">
        <v>32.450000000000003</v>
      </c>
      <c r="B661" s="18">
        <v>627</v>
      </c>
      <c r="C661" s="16">
        <f t="shared" si="50"/>
        <v>-3.3162628991766501</v>
      </c>
      <c r="D661" s="16">
        <f t="shared" si="51"/>
        <v>15.387268921717649</v>
      </c>
      <c r="E661" s="18">
        <f t="shared" si="52"/>
        <v>1301.0979734328901</v>
      </c>
      <c r="F661" s="18">
        <f t="shared" si="53"/>
        <v>3.2131892142332474E-2</v>
      </c>
      <c r="G661" s="16">
        <f t="shared" si="54"/>
        <v>-21.165621310352829</v>
      </c>
    </row>
    <row r="662" spans="1:7" x14ac:dyDescent="0.25">
      <c r="A662" s="18">
        <v>32.5</v>
      </c>
      <c r="B662" s="18">
        <v>618</v>
      </c>
      <c r="C662" s="16">
        <f t="shared" si="50"/>
        <v>-3.590295695891403</v>
      </c>
      <c r="D662" s="16">
        <f t="shared" si="51"/>
        <v>15.315389883529416</v>
      </c>
      <c r="E662" s="18">
        <f t="shared" si="52"/>
        <v>1301.9471228526634</v>
      </c>
      <c r="F662" s="18">
        <f t="shared" si="53"/>
        <v>3.2207205469761295E-2</v>
      </c>
      <c r="G662" s="16">
        <f t="shared" si="54"/>
        <v>-21.534759607339463</v>
      </c>
    </row>
    <row r="663" spans="1:7" x14ac:dyDescent="0.25">
      <c r="A663" s="18">
        <v>32.549999999999997</v>
      </c>
      <c r="B663" s="18">
        <v>618</v>
      </c>
      <c r="C663" s="16">
        <f t="shared" si="50"/>
        <v>-3.5869979499940348</v>
      </c>
      <c r="D663" s="16">
        <f t="shared" si="51"/>
        <v>15.243216727694127</v>
      </c>
      <c r="E663" s="18">
        <f t="shared" si="52"/>
        <v>1302.7962722724365</v>
      </c>
      <c r="F663" s="18">
        <f t="shared" si="53"/>
        <v>3.2283362317303561E-2</v>
      </c>
      <c r="G663" s="16">
        <f t="shared" si="54"/>
        <v>-21.615423882808592</v>
      </c>
    </row>
    <row r="664" spans="1:7" x14ac:dyDescent="0.25">
      <c r="A664" s="18">
        <v>32.6</v>
      </c>
      <c r="B664" s="18">
        <v>651</v>
      </c>
      <c r="C664" s="16">
        <f t="shared" si="50"/>
        <v>-2.5714494032450377</v>
      </c>
      <c r="D664" s="16">
        <f t="shared" si="51"/>
        <v>15.170749454211769</v>
      </c>
      <c r="E664" s="18">
        <f t="shared" si="52"/>
        <v>1303.64542169221</v>
      </c>
      <c r="F664" s="18">
        <f t="shared" si="53"/>
        <v>3.2360375654850435E-2</v>
      </c>
      <c r="G664" s="16">
        <f t="shared" si="54"/>
        <v>-20.628919864074277</v>
      </c>
    </row>
    <row r="665" spans="1:7" x14ac:dyDescent="0.25">
      <c r="A665" s="18">
        <v>32.65</v>
      </c>
      <c r="B665" s="18">
        <v>651</v>
      </c>
      <c r="C665" s="16">
        <f t="shared" si="50"/>
        <v>-2.5697400286957945</v>
      </c>
      <c r="D665" s="16">
        <f t="shared" si="51"/>
        <v>15.09798806308236</v>
      </c>
      <c r="E665" s="18">
        <f t="shared" si="52"/>
        <v>1304.4945711119833</v>
      </c>
      <c r="F665" s="18">
        <f t="shared" si="53"/>
        <v>3.243825874446811E-2</v>
      </c>
      <c r="G665" s="16">
        <f t="shared" si="54"/>
        <v>-20.708473542524576</v>
      </c>
    </row>
    <row r="666" spans="1:7" x14ac:dyDescent="0.25">
      <c r="A666" s="18">
        <v>32.700000000000003</v>
      </c>
      <c r="B666" s="18">
        <v>680</v>
      </c>
      <c r="C666" s="16">
        <f t="shared" si="50"/>
        <v>-1.6811947231099109</v>
      </c>
      <c r="D666" s="16">
        <f t="shared" si="51"/>
        <v>15.024932554305883</v>
      </c>
      <c r="E666" s="18">
        <f t="shared" si="52"/>
        <v>1305.3437205317568</v>
      </c>
      <c r="F666" s="18">
        <f t="shared" si="53"/>
        <v>3.2517025148806021E-2</v>
      </c>
      <c r="G666" s="16">
        <f t="shared" si="54"/>
        <v>-19.845751377451581</v>
      </c>
    </row>
    <row r="667" spans="1:7" x14ac:dyDescent="0.25">
      <c r="A667" s="18">
        <v>32.75</v>
      </c>
      <c r="B667" s="18">
        <v>682</v>
      </c>
      <c r="C667" s="16">
        <f t="shared" si="50"/>
        <v>-1.6197989945684785</v>
      </c>
      <c r="D667" s="16">
        <f t="shared" si="51"/>
        <v>14.95158292788236</v>
      </c>
      <c r="E667" s="18">
        <f t="shared" si="52"/>
        <v>1306.1928699515299</v>
      </c>
      <c r="F667" s="18">
        <f t="shared" si="53"/>
        <v>3.2596688739803009E-2</v>
      </c>
      <c r="G667" s="16">
        <f t="shared" si="54"/>
        <v>-19.859248600546827</v>
      </c>
    </row>
    <row r="668" spans="1:7" x14ac:dyDescent="0.25">
      <c r="A668" s="18">
        <v>32.799999999999997</v>
      </c>
      <c r="B668" s="18">
        <v>696</v>
      </c>
      <c r="C668" s="16">
        <f t="shared" si="50"/>
        <v>-1.1927457565911037</v>
      </c>
      <c r="D668" s="16">
        <f t="shared" si="51"/>
        <v>14.877939183811774</v>
      </c>
      <c r="E668" s="18">
        <f t="shared" si="52"/>
        <v>1307.042019371303</v>
      </c>
      <c r="F668" s="18">
        <f t="shared" si="53"/>
        <v>3.2677263707704414E-2</v>
      </c>
      <c r="G668" s="16">
        <f t="shared" si="54"/>
        <v>-19.481010861347691</v>
      </c>
    </row>
    <row r="669" spans="1:7" x14ac:dyDescent="0.25">
      <c r="A669" s="18">
        <v>32.85</v>
      </c>
      <c r="B669" s="18">
        <v>697</v>
      </c>
      <c r="C669" s="16">
        <f t="shared" si="50"/>
        <v>-1.1627396857810013</v>
      </c>
      <c r="D669" s="16">
        <f t="shared" si="51"/>
        <v>14.804001322094122</v>
      </c>
      <c r="E669" s="18">
        <f t="shared" si="52"/>
        <v>1307.8911687910766</v>
      </c>
      <c r="F669" s="18">
        <f t="shared" si="53"/>
        <v>3.2758764570402811E-2</v>
      </c>
      <c r="G669" s="16">
        <f t="shared" si="54"/>
        <v>-19.527079182554669</v>
      </c>
    </row>
    <row r="670" spans="1:7" x14ac:dyDescent="0.25">
      <c r="A670" s="18">
        <v>32.9</v>
      </c>
      <c r="B670" s="18">
        <v>706</v>
      </c>
      <c r="C670" s="16">
        <f t="shared" si="50"/>
        <v>-0.88967266435472747</v>
      </c>
      <c r="D670" s="16">
        <f t="shared" si="51"/>
        <v>14.729769342729419</v>
      </c>
      <c r="E670" s="18">
        <f t="shared" si="52"/>
        <v>1308.7403182108499</v>
      </c>
      <c r="F670" s="18">
        <f t="shared" si="53"/>
        <v>3.2841206183116638E-2</v>
      </c>
      <c r="G670" s="16">
        <f t="shared" si="54"/>
        <v>-19.310975673225524</v>
      </c>
    </row>
    <row r="671" spans="1:7" x14ac:dyDescent="0.25">
      <c r="A671" s="18">
        <v>32.950000000000003</v>
      </c>
      <c r="B671" s="18">
        <v>706</v>
      </c>
      <c r="C671" s="16">
        <f t="shared" si="50"/>
        <v>-0.89058442349870537</v>
      </c>
      <c r="D671" s="16">
        <f t="shared" si="51"/>
        <v>14.655243245717649</v>
      </c>
      <c r="E671" s="18">
        <f t="shared" si="52"/>
        <v>1309.5894676306234</v>
      </c>
      <c r="F671" s="18">
        <f t="shared" si="53"/>
        <v>3.2924603748420947E-2</v>
      </c>
      <c r="G671" s="16">
        <f t="shared" si="54"/>
        <v>-19.390425971756653</v>
      </c>
    </row>
    <row r="672" spans="1:7" x14ac:dyDescent="0.25">
      <c r="A672" s="18">
        <v>33</v>
      </c>
      <c r="B672" s="18">
        <v>686</v>
      </c>
      <c r="C672" s="16">
        <f t="shared" si="50"/>
        <v>-1.497562938452764</v>
      </c>
      <c r="D672" s="16">
        <f t="shared" si="51"/>
        <v>14.58042303105883</v>
      </c>
      <c r="E672" s="18">
        <f t="shared" si="52"/>
        <v>1310.4386170503965</v>
      </c>
      <c r="F672" s="18">
        <f t="shared" si="53"/>
        <v>3.3008972826645527E-2</v>
      </c>
      <c r="G672" s="16">
        <f t="shared" si="54"/>
        <v>-20.130792554491435</v>
      </c>
    </row>
    <row r="673" spans="1:7" x14ac:dyDescent="0.25">
      <c r="A673" s="18">
        <v>33.049999999999997</v>
      </c>
      <c r="B673" s="18">
        <v>686</v>
      </c>
      <c r="C673" s="16">
        <f t="shared" si="50"/>
        <v>-1.4975700847578528</v>
      </c>
      <c r="D673" s="16">
        <f t="shared" si="51"/>
        <v>14.505308698752952</v>
      </c>
      <c r="E673" s="18">
        <f t="shared" si="52"/>
        <v>1311.2877664701698</v>
      </c>
      <c r="F673" s="18">
        <f t="shared" si="53"/>
        <v>3.3094329346656681E-2</v>
      </c>
      <c r="G673" s="16">
        <f t="shared" si="54"/>
        <v>-20.213435816647696</v>
      </c>
    </row>
    <row r="674" spans="1:7" x14ac:dyDescent="0.25">
      <c r="A674" s="18">
        <v>33.1</v>
      </c>
      <c r="B674" s="18">
        <v>694</v>
      </c>
      <c r="C674" s="16">
        <f t="shared" si="50"/>
        <v>-1.2558942523021153</v>
      </c>
      <c r="D674" s="16">
        <f t="shared" si="51"/>
        <v>14.429900248800003</v>
      </c>
      <c r="E674" s="18">
        <f t="shared" si="52"/>
        <v>1312.1369158899433</v>
      </c>
      <c r="F674" s="18">
        <f t="shared" si="53"/>
        <v>3.3180689617039003E-2</v>
      </c>
      <c r="G674" s="16">
        <f t="shared" si="54"/>
        <v>-20.03141510561769</v>
      </c>
    </row>
    <row r="675" spans="1:7" x14ac:dyDescent="0.25">
      <c r="A675" s="18">
        <v>33.15</v>
      </c>
      <c r="B675" s="18">
        <v>682</v>
      </c>
      <c r="C675" s="16">
        <f t="shared" si="50"/>
        <v>-1.6182745797526381</v>
      </c>
      <c r="D675" s="16">
        <f t="shared" si="51"/>
        <v>14.354197681200009</v>
      </c>
      <c r="E675" s="18">
        <f t="shared" si="52"/>
        <v>1312.9860653097164</v>
      </c>
      <c r="F675" s="18">
        <f t="shared" si="53"/>
        <v>3.326807033769516E-2</v>
      </c>
      <c r="G675" s="16">
        <f t="shared" si="54"/>
        <v>-20.514152344729816</v>
      </c>
    </row>
    <row r="676" spans="1:7" x14ac:dyDescent="0.25">
      <c r="A676" s="18">
        <v>33.200000000000003</v>
      </c>
      <c r="B676" s="18">
        <v>685</v>
      </c>
      <c r="C676" s="16">
        <f t="shared" si="50"/>
        <v>-1.5277650302423811</v>
      </c>
      <c r="D676" s="16">
        <f t="shared" si="51"/>
        <v>14.278200995952943</v>
      </c>
      <c r="E676" s="18">
        <f t="shared" si="52"/>
        <v>1313.83521472949</v>
      </c>
      <c r="F676" s="18">
        <f t="shared" si="53"/>
        <v>3.335648861188225E-2</v>
      </c>
      <c r="G676" s="16">
        <f t="shared" si="54"/>
        <v>-20.499464029955092</v>
      </c>
    </row>
    <row r="677" spans="1:7" x14ac:dyDescent="0.25">
      <c r="A677" s="18">
        <v>33.25</v>
      </c>
      <c r="B677" s="18">
        <v>671</v>
      </c>
      <c r="C677" s="16">
        <f t="shared" si="50"/>
        <v>-1.9488147310358261</v>
      </c>
      <c r="D677" s="16">
        <f t="shared" si="51"/>
        <v>14.201910193058829</v>
      </c>
      <c r="E677" s="18">
        <f t="shared" si="52"/>
        <v>1314.6843641492633</v>
      </c>
      <c r="F677" s="18">
        <f t="shared" si="53"/>
        <v>3.344596195870396E-2</v>
      </c>
      <c r="G677" s="16">
        <f t="shared" si="54"/>
        <v>-21.053646208690832</v>
      </c>
    </row>
    <row r="678" spans="1:7" x14ac:dyDescent="0.25">
      <c r="A678" s="18">
        <v>33.299999999999997</v>
      </c>
      <c r="B678" s="18">
        <v>688</v>
      </c>
      <c r="C678" s="16">
        <f t="shared" si="50"/>
        <v>-1.4376779197442142</v>
      </c>
      <c r="D678" s="16">
        <f t="shared" si="51"/>
        <v>14.125325272517657</v>
      </c>
      <c r="E678" s="18">
        <f t="shared" si="52"/>
        <v>1315.5335135690364</v>
      </c>
      <c r="F678" s="18">
        <f t="shared" si="53"/>
        <v>3.353650832607942E-2</v>
      </c>
      <c r="G678" s="16">
        <f t="shared" si="54"/>
        <v>-20.571568814091492</v>
      </c>
    </row>
    <row r="679" spans="1:7" x14ac:dyDescent="0.25">
      <c r="A679" s="18">
        <v>33.35</v>
      </c>
      <c r="B679" s="18">
        <v>688</v>
      </c>
      <c r="C679" s="16">
        <f t="shared" si="50"/>
        <v>-1.4378276991205579</v>
      </c>
      <c r="D679" s="16">
        <f t="shared" si="51"/>
        <v>14.048446234329417</v>
      </c>
      <c r="E679" s="18">
        <f t="shared" si="52"/>
        <v>1316.3826629888099</v>
      </c>
      <c r="F679" s="18">
        <f t="shared" si="53"/>
        <v>3.3628146104210166E-2</v>
      </c>
      <c r="G679" s="16">
        <f t="shared" si="54"/>
        <v>-20.658920797835187</v>
      </c>
    </row>
    <row r="680" spans="1:7" x14ac:dyDescent="0.25">
      <c r="A680" s="18">
        <v>33.4</v>
      </c>
      <c r="B680" s="18">
        <v>702</v>
      </c>
      <c r="C680" s="16">
        <f t="shared" si="50"/>
        <v>-1.0188241593265221</v>
      </c>
      <c r="D680" s="16">
        <f t="shared" si="51"/>
        <v>13.971273078494127</v>
      </c>
      <c r="E680" s="18">
        <f t="shared" si="52"/>
        <v>1317.2318124085832</v>
      </c>
      <c r="F680" s="18">
        <f t="shared" si="53"/>
        <v>3.3720894139567907E-2</v>
      </c>
      <c r="G680" s="16">
        <f t="shared" si="54"/>
        <v>-20.275042997049439</v>
      </c>
    </row>
    <row r="681" spans="1:7" x14ac:dyDescent="0.25">
      <c r="A681" s="18">
        <v>33.450000000000003</v>
      </c>
      <c r="B681" s="18">
        <v>706</v>
      </c>
      <c r="C681" s="16">
        <f t="shared" si="50"/>
        <v>-0.90003570089650919</v>
      </c>
      <c r="D681" s="16">
        <f t="shared" si="51"/>
        <v>13.893805805011766</v>
      </c>
      <c r="E681" s="18">
        <f t="shared" si="52"/>
        <v>1318.0809618283567</v>
      </c>
      <c r="F681" s="18">
        <f t="shared" si="53"/>
        <v>3.3814771749427375E-2</v>
      </c>
      <c r="G681" s="16">
        <f t="shared" si="54"/>
        <v>-20.227562144368513</v>
      </c>
    </row>
    <row r="682" spans="1:7" x14ac:dyDescent="0.25">
      <c r="A682" s="18">
        <v>33.5</v>
      </c>
      <c r="B682" s="18">
        <v>706</v>
      </c>
      <c r="C682" s="16">
        <f t="shared" si="50"/>
        <v>-0.90101359958560268</v>
      </c>
      <c r="D682" s="16">
        <f t="shared" si="51"/>
        <v>13.816044413882359</v>
      </c>
      <c r="E682" s="18">
        <f t="shared" si="52"/>
        <v>1318.9301112481298</v>
      </c>
      <c r="F682" s="18">
        <f t="shared" si="53"/>
        <v>3.3909798736968998E-2</v>
      </c>
      <c r="G682" s="16">
        <f t="shared" si="54"/>
        <v>-20.315837426836325</v>
      </c>
    </row>
    <row r="683" spans="1:7" x14ac:dyDescent="0.25">
      <c r="A683" s="18">
        <v>33.549999999999997</v>
      </c>
      <c r="B683" s="18">
        <v>732</v>
      </c>
      <c r="C683" s="16">
        <f t="shared" si="50"/>
        <v>-0.127034607895502</v>
      </c>
      <c r="D683" s="16">
        <f t="shared" si="51"/>
        <v>13.737988905105894</v>
      </c>
      <c r="E683" s="18">
        <f t="shared" si="52"/>
        <v>1319.7792606679029</v>
      </c>
      <c r="F683" s="18">
        <f t="shared" si="53"/>
        <v>3.4005995406978587E-2</v>
      </c>
      <c r="G683" s="16">
        <f t="shared" si="54"/>
        <v>-19.52084485098182</v>
      </c>
    </row>
    <row r="684" spans="1:7" x14ac:dyDescent="0.25">
      <c r="A684" s="18">
        <v>33.6</v>
      </c>
      <c r="B684" s="18">
        <v>732</v>
      </c>
      <c r="C684" s="16">
        <f t="shared" si="50"/>
        <v>-0.12917740242016862</v>
      </c>
      <c r="D684" s="16">
        <f t="shared" si="51"/>
        <v>13.659639278682357</v>
      </c>
      <c r="E684" s="18">
        <f t="shared" si="52"/>
        <v>1320.6284100876765</v>
      </c>
      <c r="F684" s="18">
        <f t="shared" si="53"/>
        <v>3.4103382582171507E-2</v>
      </c>
      <c r="G684" s="16">
        <f t="shared" si="54"/>
        <v>-19.60837996370001</v>
      </c>
    </row>
    <row r="685" spans="1:7" x14ac:dyDescent="0.25">
      <c r="A685" s="18">
        <v>33.65</v>
      </c>
      <c r="B685" s="18">
        <v>735</v>
      </c>
      <c r="C685" s="16">
        <f t="shared" si="50"/>
        <v>-4.216952348850473E-2</v>
      </c>
      <c r="D685" s="16">
        <f t="shared" si="51"/>
        <v>13.580995534611773</v>
      </c>
      <c r="E685" s="18">
        <f t="shared" si="52"/>
        <v>1321.4775595074498</v>
      </c>
      <c r="F685" s="18">
        <f t="shared" si="53"/>
        <v>3.4201981620171303E-2</v>
      </c>
      <c r="G685" s="16">
        <f t="shared" si="54"/>
        <v>-19.594197751258296</v>
      </c>
    </row>
    <row r="686" spans="1:7" x14ac:dyDescent="0.25">
      <c r="A686" s="18">
        <v>33.700000000000003</v>
      </c>
      <c r="B686" s="18">
        <v>735</v>
      </c>
      <c r="C686" s="16">
        <f t="shared" si="50"/>
        <v>-4.4449327213824177E-2</v>
      </c>
      <c r="D686" s="16">
        <f t="shared" si="51"/>
        <v>13.502057672894118</v>
      </c>
      <c r="E686" s="18">
        <f t="shared" si="52"/>
        <v>1322.3267089272233</v>
      </c>
      <c r="F686" s="18">
        <f t="shared" si="53"/>
        <v>3.4301814431173853E-2</v>
      </c>
      <c r="G686" s="16">
        <f t="shared" si="54"/>
        <v>-19.683226703359054</v>
      </c>
    </row>
    <row r="687" spans="1:7" x14ac:dyDescent="0.25">
      <c r="A687" s="18">
        <v>33.75</v>
      </c>
      <c r="B687" s="18">
        <v>737</v>
      </c>
      <c r="C687" s="16">
        <f t="shared" si="50"/>
        <v>1.2528168697166688E-2</v>
      </c>
      <c r="D687" s="16">
        <f t="shared" si="51"/>
        <v>13.422825693529418</v>
      </c>
      <c r="E687" s="18">
        <f t="shared" si="52"/>
        <v>1323.1758583469964</v>
      </c>
      <c r="F687" s="18">
        <f t="shared" si="53"/>
        <v>3.4402903496329844E-2</v>
      </c>
      <c r="G687" s="16">
        <f t="shared" si="54"/>
        <v>-19.704367309607481</v>
      </c>
    </row>
    <row r="688" spans="1:7" x14ac:dyDescent="0.25">
      <c r="A688" s="18">
        <v>33.799999999999997</v>
      </c>
      <c r="B688" s="18">
        <v>735</v>
      </c>
      <c r="C688" s="16">
        <f t="shared" si="50"/>
        <v>-4.9014804836754987E-2</v>
      </c>
      <c r="D688" s="16">
        <f t="shared" si="51"/>
        <v>13.343299596517658</v>
      </c>
      <c r="E688" s="18">
        <f t="shared" si="52"/>
        <v>1324.0250077667697</v>
      </c>
      <c r="F688" s="18">
        <f t="shared" si="53"/>
        <v>3.4505271886880684E-2</v>
      </c>
      <c r="G688" s="16">
        <f t="shared" si="54"/>
        <v>-19.864053860718446</v>
      </c>
    </row>
    <row r="689" spans="1:7" x14ac:dyDescent="0.25">
      <c r="A689" s="18">
        <v>33.85</v>
      </c>
      <c r="B689" s="18">
        <v>742</v>
      </c>
      <c r="C689" s="16">
        <f t="shared" si="50"/>
        <v>0.15549422102980251</v>
      </c>
      <c r="D689" s="16">
        <f t="shared" si="51"/>
        <v>13.263479381858827</v>
      </c>
      <c r="E689" s="18">
        <f t="shared" si="52"/>
        <v>1324.8741571865432</v>
      </c>
      <c r="F689" s="18">
        <f t="shared" si="53"/>
        <v>3.46089432840841E-2</v>
      </c>
      <c r="G689" s="16">
        <f t="shared" si="54"/>
        <v>-19.713623642151024</v>
      </c>
    </row>
    <row r="690" spans="1:7" x14ac:dyDescent="0.25">
      <c r="A690" s="18">
        <v>33.9</v>
      </c>
      <c r="B690" s="18">
        <v>742</v>
      </c>
      <c r="C690" s="16">
        <f t="shared" si="50"/>
        <v>0.15290162388061959</v>
      </c>
      <c r="D690" s="16">
        <f t="shared" si="51"/>
        <v>13.183365049552949</v>
      </c>
      <c r="E690" s="18">
        <f t="shared" si="52"/>
        <v>1325.7233066063163</v>
      </c>
      <c r="F690" s="18">
        <f t="shared" si="53"/>
        <v>3.4713941999968613E-2</v>
      </c>
      <c r="G690" s="16">
        <f t="shared" si="54"/>
        <v>-19.805690439866964</v>
      </c>
    </row>
    <row r="691" spans="1:7" x14ac:dyDescent="0.25">
      <c r="A691" s="18">
        <v>33.950000000000003</v>
      </c>
      <c r="B691" s="18">
        <v>747</v>
      </c>
      <c r="C691" s="16">
        <f t="shared" si="50"/>
        <v>0.29758340499558228</v>
      </c>
      <c r="D691" s="16">
        <f t="shared" si="51"/>
        <v>13.102956599600002</v>
      </c>
      <c r="E691" s="18">
        <f t="shared" si="52"/>
        <v>1326.5724560260899</v>
      </c>
      <c r="F691" s="18">
        <f t="shared" si="53"/>
        <v>3.4820292998957815E-2</v>
      </c>
      <c r="G691" s="16">
        <f t="shared" si="54"/>
        <v>-19.724633945003344</v>
      </c>
    </row>
    <row r="692" spans="1:7" x14ac:dyDescent="0.25">
      <c r="A692" s="18">
        <v>34</v>
      </c>
      <c r="B692" s="18">
        <v>747</v>
      </c>
      <c r="C692" s="16">
        <f t="shared" si="50"/>
        <v>0.29477217741176404</v>
      </c>
      <c r="D692" s="16">
        <f t="shared" si="51"/>
        <v>13.022254032000006</v>
      </c>
      <c r="E692" s="18">
        <f t="shared" si="52"/>
        <v>1327.4216054458632</v>
      </c>
      <c r="F692" s="18">
        <f t="shared" si="53"/>
        <v>3.4928021920407566E-2</v>
      </c>
      <c r="G692" s="16">
        <f t="shared" si="54"/>
        <v>-19.818136983808451</v>
      </c>
    </row>
    <row r="693" spans="1:7" x14ac:dyDescent="0.25">
      <c r="A693" s="18">
        <v>34.049999999999997</v>
      </c>
      <c r="B693" s="18">
        <v>735</v>
      </c>
      <c r="C693" s="16">
        <f t="shared" si="50"/>
        <v>-6.0462339302408491E-2</v>
      </c>
      <c r="D693" s="16">
        <f t="shared" si="51"/>
        <v>12.941257346752954</v>
      </c>
      <c r="E693" s="18">
        <f t="shared" si="52"/>
        <v>1328.2707548656363</v>
      </c>
      <c r="F693" s="18">
        <f t="shared" si="53"/>
        <v>3.5037155102102514E-2</v>
      </c>
      <c r="G693" s="16">
        <f t="shared" si="54"/>
        <v>-20.333094614894328</v>
      </c>
    </row>
    <row r="694" spans="1:7" x14ac:dyDescent="0.25">
      <c r="A694" s="18">
        <v>34.1</v>
      </c>
      <c r="B694" s="18">
        <v>735</v>
      </c>
      <c r="C694" s="16">
        <f t="shared" si="50"/>
        <v>-6.2757579358978535E-2</v>
      </c>
      <c r="D694" s="16">
        <f t="shared" si="51"/>
        <v>12.859966543858826</v>
      </c>
      <c r="E694" s="18">
        <f t="shared" si="52"/>
        <v>1329.1199042854098</v>
      </c>
      <c r="F694" s="18">
        <f t="shared" si="53"/>
        <v>3.5147719604759965E-2</v>
      </c>
      <c r="G694" s="16">
        <f t="shared" si="54"/>
        <v>-20.429961309220268</v>
      </c>
    </row>
    <row r="695" spans="1:7" x14ac:dyDescent="0.25">
      <c r="A695" s="18">
        <v>34.15</v>
      </c>
      <c r="B695" s="18">
        <v>741</v>
      </c>
      <c r="C695" s="16">
        <f t="shared" si="50"/>
        <v>0.11064075031676762</v>
      </c>
      <c r="D695" s="16">
        <f t="shared" si="51"/>
        <v>12.778381623317657</v>
      </c>
      <c r="E695" s="18">
        <f t="shared" si="52"/>
        <v>1329.9690537051831</v>
      </c>
      <c r="F695" s="18">
        <f t="shared" si="53"/>
        <v>3.5259743237592837E-2</v>
      </c>
      <c r="G695" s="16">
        <f t="shared" si="54"/>
        <v>-20.316335153502628</v>
      </c>
    </row>
    <row r="696" spans="1:7" x14ac:dyDescent="0.25">
      <c r="A696" s="18">
        <v>34.200000000000003</v>
      </c>
      <c r="B696" s="18">
        <v>734</v>
      </c>
      <c r="C696" s="16">
        <f t="shared" si="50"/>
        <v>-9.6593491662881531E-2</v>
      </c>
      <c r="D696" s="16">
        <f t="shared" si="51"/>
        <v>12.696502585129412</v>
      </c>
      <c r="E696" s="18">
        <f t="shared" si="52"/>
        <v>1330.8182031249567</v>
      </c>
      <c r="F696" s="18">
        <f t="shared" si="53"/>
        <v>3.5373254584986302E-2</v>
      </c>
      <c r="G696" s="16">
        <f t="shared" si="54"/>
        <v>-20.662285621810437</v>
      </c>
    </row>
    <row r="697" spans="1:7" x14ac:dyDescent="0.25">
      <c r="A697" s="18">
        <v>34.25</v>
      </c>
      <c r="B697" s="18">
        <v>742</v>
      </c>
      <c r="C697" s="16">
        <f t="shared" si="50"/>
        <v>0.13472494684070413</v>
      </c>
      <c r="D697" s="16">
        <f t="shared" si="51"/>
        <v>12.614329429294123</v>
      </c>
      <c r="E697" s="18">
        <f t="shared" si="52"/>
        <v>1331.6673525447297</v>
      </c>
      <c r="F697" s="18">
        <f t="shared" si="53"/>
        <v>3.548828303434539E-2</v>
      </c>
      <c r="G697" s="16">
        <f t="shared" si="54"/>
        <v>-20.478621010145233</v>
      </c>
    </row>
    <row r="698" spans="1:7" x14ac:dyDescent="0.25">
      <c r="A698" s="18">
        <v>34.299999999999997</v>
      </c>
      <c r="B698" s="18">
        <v>742</v>
      </c>
      <c r="C698" s="16">
        <f t="shared" si="50"/>
        <v>0.1321242611023826</v>
      </c>
      <c r="D698" s="16">
        <f t="shared" si="51"/>
        <v>12.531862155811776</v>
      </c>
      <c r="E698" s="18">
        <f t="shared" si="52"/>
        <v>1332.516501964503</v>
      </c>
      <c r="F698" s="18">
        <f t="shared" si="53"/>
        <v>3.5604858805175443E-2</v>
      </c>
      <c r="G698" s="16">
        <f t="shared" si="54"/>
        <v>-20.579061491948639</v>
      </c>
    </row>
    <row r="699" spans="1:7" x14ac:dyDescent="0.25">
      <c r="A699" s="18">
        <v>34.35</v>
      </c>
      <c r="B699" s="18">
        <v>775</v>
      </c>
      <c r="C699" s="16">
        <f t="shared" si="50"/>
        <v>1.0902212740810009</v>
      </c>
      <c r="D699" s="16">
        <f t="shared" si="51"/>
        <v>12.449100764682356</v>
      </c>
      <c r="E699" s="18">
        <f t="shared" si="52"/>
        <v>1333.3656513842766</v>
      </c>
      <c r="F699" s="18">
        <f t="shared" si="53"/>
        <v>3.5723012979459706E-2</v>
      </c>
      <c r="G699" s="16">
        <f t="shared" si="54"/>
        <v>-19.501784023485637</v>
      </c>
    </row>
    <row r="700" spans="1:7" x14ac:dyDescent="0.25">
      <c r="A700" s="18">
        <v>34.4</v>
      </c>
      <c r="B700" s="18">
        <v>752</v>
      </c>
      <c r="C700" s="16">
        <f t="shared" si="50"/>
        <v>0.41761759464842657</v>
      </c>
      <c r="D700" s="16">
        <f t="shared" si="51"/>
        <v>12.366045255905892</v>
      </c>
      <c r="E700" s="18">
        <f t="shared" si="52"/>
        <v>1334.2148008040497</v>
      </c>
      <c r="F700" s="18">
        <f t="shared" si="53"/>
        <v>3.5842777533403404E-2</v>
      </c>
      <c r="G700" s="16">
        <f t="shared" si="54"/>
        <v>-20.424962172798896</v>
      </c>
    </row>
    <row r="701" spans="1:7" x14ac:dyDescent="0.25">
      <c r="A701" s="18">
        <v>34.450000000000003</v>
      </c>
      <c r="B701" s="18">
        <v>771</v>
      </c>
      <c r="C701" s="16">
        <f t="shared" si="50"/>
        <v>0.96611598343925409</v>
      </c>
      <c r="D701" s="16">
        <f t="shared" si="51"/>
        <v>12.282695629482356</v>
      </c>
      <c r="E701" s="18">
        <f t="shared" si="52"/>
        <v>1335.0639502238232</v>
      </c>
      <c r="F701" s="18">
        <f t="shared" si="53"/>
        <v>3.5964185370617512E-2</v>
      </c>
      <c r="G701" s="16">
        <f t="shared" si="54"/>
        <v>-19.844363324262773</v>
      </c>
    </row>
    <row r="702" spans="1:7" x14ac:dyDescent="0.25">
      <c r="A702" s="18">
        <v>34.5</v>
      </c>
      <c r="B702" s="18">
        <v>756</v>
      </c>
      <c r="C702" s="16">
        <f t="shared" si="50"/>
        <v>0.52750875030179101</v>
      </c>
      <c r="D702" s="16">
        <f t="shared" si="51"/>
        <v>12.199051885411771</v>
      </c>
      <c r="E702" s="18">
        <f t="shared" si="52"/>
        <v>1335.9130996435963</v>
      </c>
      <c r="F702" s="18">
        <f t="shared" si="53"/>
        <v>3.6087270356819599E-2</v>
      </c>
      <c r="G702" s="16">
        <f t="shared" si="54"/>
        <v>-20.487250326813999</v>
      </c>
    </row>
    <row r="703" spans="1:7" x14ac:dyDescent="0.25">
      <c r="A703" s="18">
        <v>34.549999999999997</v>
      </c>
      <c r="B703" s="18">
        <v>756</v>
      </c>
      <c r="C703" s="16">
        <f t="shared" si="50"/>
        <v>0.52431589070026352</v>
      </c>
      <c r="D703" s="16">
        <f t="shared" si="51"/>
        <v>12.115114023694129</v>
      </c>
      <c r="E703" s="18">
        <f t="shared" si="52"/>
        <v>1336.7622490633696</v>
      </c>
      <c r="F703" s="18">
        <f t="shared" si="53"/>
        <v>3.6212067356134858E-2</v>
      </c>
      <c r="G703" s="16">
        <f t="shared" si="54"/>
        <v>-20.591888355929843</v>
      </c>
    </row>
    <row r="704" spans="1:7" x14ac:dyDescent="0.25">
      <c r="A704" s="18">
        <v>34.6</v>
      </c>
      <c r="B704" s="18">
        <v>750</v>
      </c>
      <c r="C704" s="16">
        <f t="shared" si="50"/>
        <v>0.34771335388235142</v>
      </c>
      <c r="D704" s="16">
        <f t="shared" si="51"/>
        <v>12.030882044329415</v>
      </c>
      <c r="E704" s="18">
        <f t="shared" si="52"/>
        <v>1337.6113984831431</v>
      </c>
      <c r="F704" s="18">
        <f t="shared" si="53"/>
        <v>3.6338612269084802E-2</v>
      </c>
      <c r="G704" s="16">
        <f t="shared" si="54"/>
        <v>-20.915797216509645</v>
      </c>
    </row>
    <row r="705" spans="1:7" x14ac:dyDescent="0.25">
      <c r="A705" s="18">
        <v>34.65</v>
      </c>
      <c r="B705" s="18">
        <v>750</v>
      </c>
      <c r="C705" s="16">
        <f t="shared" si="50"/>
        <v>0.34477217741176541</v>
      </c>
      <c r="D705" s="16">
        <f t="shared" si="51"/>
        <v>11.946355947317656</v>
      </c>
      <c r="E705" s="18">
        <f t="shared" si="52"/>
        <v>1338.4605479029162</v>
      </c>
      <c r="F705" s="18">
        <f t="shared" si="53"/>
        <v>3.6466942072357317E-2</v>
      </c>
      <c r="G705" s="16">
        <f t="shared" si="54"/>
        <v>-21.023709641936698</v>
      </c>
    </row>
    <row r="706" spans="1:7" x14ac:dyDescent="0.25">
      <c r="A706" s="18">
        <v>34.700000000000003</v>
      </c>
      <c r="B706" s="18">
        <v>748</v>
      </c>
      <c r="C706" s="16">
        <f t="shared" si="50"/>
        <v>0.28419411333310685</v>
      </c>
      <c r="D706" s="16">
        <f t="shared" si="51"/>
        <v>11.861535732658826</v>
      </c>
      <c r="E706" s="18">
        <f t="shared" si="52"/>
        <v>1339.3096973226898</v>
      </c>
      <c r="F706" s="18">
        <f t="shared" si="53"/>
        <v>3.6597094860457584E-2</v>
      </c>
      <c r="G706" s="16">
        <f t="shared" si="54"/>
        <v>-21.206119336428117</v>
      </c>
    </row>
    <row r="707" spans="1:7" x14ac:dyDescent="0.25">
      <c r="A707" s="18">
        <v>34.75</v>
      </c>
      <c r="B707" s="18">
        <v>757</v>
      </c>
      <c r="C707" s="16">
        <f t="shared" si="50"/>
        <v>0.5403286733914533</v>
      </c>
      <c r="D707" s="16">
        <f t="shared" si="51"/>
        <v>11.776421400352946</v>
      </c>
      <c r="E707" s="18">
        <f t="shared" si="52"/>
        <v>1340.1588467424631</v>
      </c>
      <c r="F707" s="18">
        <f t="shared" si="53"/>
        <v>3.672910988934569E-2</v>
      </c>
      <c r="G707" s="16">
        <f t="shared" si="54"/>
        <v>-20.986367889231222</v>
      </c>
    </row>
    <row r="708" spans="1:7" x14ac:dyDescent="0.25">
      <c r="A708" s="18">
        <v>34.799999999999997</v>
      </c>
      <c r="B708" s="18">
        <v>757</v>
      </c>
      <c r="C708" s="16">
        <f t="shared" si="50"/>
        <v>0.53709807328735704</v>
      </c>
      <c r="D708" s="16">
        <f t="shared" si="51"/>
        <v>11.691012950400012</v>
      </c>
      <c r="E708" s="18">
        <f t="shared" si="52"/>
        <v>1341.0079961622362</v>
      </c>
      <c r="F708" s="18">
        <f t="shared" si="53"/>
        <v>3.686302762217411E-2</v>
      </c>
      <c r="G708" s="16">
        <f t="shared" si="54"/>
        <v>-21.097336760777271</v>
      </c>
    </row>
    <row r="709" spans="1:7" x14ac:dyDescent="0.25">
      <c r="A709" s="18">
        <v>34.85</v>
      </c>
      <c r="B709" s="18">
        <v>787</v>
      </c>
      <c r="C709" s="16">
        <f t="shared" si="50"/>
        <v>1.3947004414002864</v>
      </c>
      <c r="D709" s="16">
        <f t="shared" si="51"/>
        <v>11.605310382800004</v>
      </c>
      <c r="E709" s="18">
        <f t="shared" si="52"/>
        <v>1341.8571455820097</v>
      </c>
      <c r="F709" s="18">
        <f t="shared" si="53"/>
        <v>3.6998889777245192E-2</v>
      </c>
      <c r="G709" s="16">
        <f t="shared" si="54"/>
        <v>-20.099714771821731</v>
      </c>
    </row>
    <row r="710" spans="1:7" x14ac:dyDescent="0.25">
      <c r="A710" s="18">
        <v>34.9</v>
      </c>
      <c r="B710" s="18">
        <v>796</v>
      </c>
      <c r="C710" s="16">
        <f t="shared" si="50"/>
        <v>1.6481178709900575</v>
      </c>
      <c r="D710" s="16">
        <f t="shared" si="51"/>
        <v>11.519313697552949</v>
      </c>
      <c r="E710" s="18">
        <f t="shared" si="52"/>
        <v>1342.706295001783</v>
      </c>
      <c r="F710" s="18">
        <f t="shared" si="53"/>
        <v>3.7136739378317178E-2</v>
      </c>
      <c r="G710" s="16">
        <f t="shared" si="54"/>
        <v>-19.875099443363499</v>
      </c>
    </row>
    <row r="711" spans="1:7" x14ac:dyDescent="0.25">
      <c r="A711" s="18">
        <v>34.950000000000003</v>
      </c>
      <c r="B711" s="18">
        <v>796</v>
      </c>
      <c r="C711" s="16">
        <f t="shared" si="50"/>
        <v>1.6432910699473202</v>
      </c>
      <c r="D711" s="16">
        <f t="shared" si="51"/>
        <v>11.433022894658826</v>
      </c>
      <c r="E711" s="18">
        <f t="shared" si="52"/>
        <v>1343.5554444215566</v>
      </c>
      <c r="F711" s="18">
        <f t="shared" si="53"/>
        <v>3.7276620807396015E-2</v>
      </c>
      <c r="G711" s="16">
        <f t="shared" si="54"/>
        <v>-19.984832213601091</v>
      </c>
    </row>
    <row r="712" spans="1:7" x14ac:dyDescent="0.25">
      <c r="A712" s="18">
        <v>35</v>
      </c>
      <c r="B712" s="18">
        <v>823</v>
      </c>
      <c r="C712" s="16">
        <f t="shared" si="50"/>
        <v>2.4098982278319325</v>
      </c>
      <c r="D712" s="16">
        <f t="shared" si="51"/>
        <v>11.346437974117652</v>
      </c>
      <c r="E712" s="18">
        <f t="shared" si="52"/>
        <v>1344.4045938413296</v>
      </c>
      <c r="F712" s="18">
        <f t="shared" si="53"/>
        <v>3.7418579860158951E-2</v>
      </c>
      <c r="G712" s="16">
        <f t="shared" si="54"/>
        <v>-19.085651838642676</v>
      </c>
    </row>
    <row r="713" spans="1:7" x14ac:dyDescent="0.25">
      <c r="A713" s="18">
        <v>35.049999999999997</v>
      </c>
      <c r="B713" s="18">
        <v>823</v>
      </c>
      <c r="C713" s="16">
        <f t="shared" si="50"/>
        <v>2.4039817100122534</v>
      </c>
      <c r="D713" s="16">
        <f t="shared" si="51"/>
        <v>11.259558935929423</v>
      </c>
      <c r="E713" s="18">
        <f t="shared" si="52"/>
        <v>1345.253743261103</v>
      </c>
      <c r="F713" s="18">
        <f t="shared" si="53"/>
        <v>3.7562663804166833E-2</v>
      </c>
      <c r="G713" s="16">
        <f t="shared" si="54"/>
        <v>-19.194302751690948</v>
      </c>
    </row>
    <row r="714" spans="1:7" x14ac:dyDescent="0.25">
      <c r="A714" s="18">
        <v>35.1</v>
      </c>
      <c r="B714" s="18">
        <v>812</v>
      </c>
      <c r="C714" s="16">
        <f t="shared" si="50"/>
        <v>2.0846833555582376</v>
      </c>
      <c r="D714" s="16">
        <f t="shared" si="51"/>
        <v>11.172385780094123</v>
      </c>
      <c r="E714" s="18">
        <f t="shared" si="52"/>
        <v>1346.1028926808765</v>
      </c>
      <c r="F714" s="18">
        <f t="shared" si="53"/>
        <v>3.7708921440031941E-2</v>
      </c>
      <c r="G714" s="16">
        <f t="shared" si="54"/>
        <v>-19.719145403317683</v>
      </c>
    </row>
    <row r="715" spans="1:7" x14ac:dyDescent="0.25">
      <c r="A715" s="18">
        <v>35.15</v>
      </c>
      <c r="B715" s="18">
        <v>817</v>
      </c>
      <c r="C715" s="16">
        <f t="shared" si="50"/>
        <v>2.2214770556646304</v>
      </c>
      <c r="D715" s="16">
        <f t="shared" si="51"/>
        <v>11.084918506611773</v>
      </c>
      <c r="E715" s="18">
        <f t="shared" si="52"/>
        <v>1346.9520421006496</v>
      </c>
      <c r="F715" s="18">
        <f t="shared" si="53"/>
        <v>3.78574031657204E-2</v>
      </c>
      <c r="G715" s="16">
        <f t="shared" si="54"/>
        <v>-19.642961887337165</v>
      </c>
    </row>
    <row r="716" spans="1:7" x14ac:dyDescent="0.25">
      <c r="A716" s="18">
        <v>35.200000000000003</v>
      </c>
      <c r="B716" s="18">
        <v>802</v>
      </c>
      <c r="C716" s="16">
        <f t="shared" si="50"/>
        <v>1.78969196350802</v>
      </c>
      <c r="D716" s="16">
        <f t="shared" si="51"/>
        <v>10.997157115482354</v>
      </c>
      <c r="E716" s="18">
        <f t="shared" si="52"/>
        <v>1347.8011915204231</v>
      </c>
      <c r="F716" s="18">
        <f t="shared" si="53"/>
        <v>3.8008161044181067E-2</v>
      </c>
      <c r="G716" s="16">
        <f t="shared" si="54"/>
        <v>-20.326917866740743</v>
      </c>
    </row>
    <row r="717" spans="1:7" x14ac:dyDescent="0.25">
      <c r="A717" s="18">
        <v>35.25</v>
      </c>
      <c r="B717" s="18">
        <v>801</v>
      </c>
      <c r="C717" s="16">
        <f t="shared" si="50"/>
        <v>1.7562865704030048</v>
      </c>
      <c r="D717" s="16">
        <f t="shared" si="51"/>
        <v>10.909101606705891</v>
      </c>
      <c r="E717" s="18">
        <f t="shared" si="52"/>
        <v>1348.6503409401964</v>
      </c>
      <c r="F717" s="18">
        <f t="shared" si="53"/>
        <v>3.8161248874505345E-2</v>
      </c>
      <c r="G717" s="16">
        <f t="shared" si="54"/>
        <v>-20.482716015415768</v>
      </c>
    </row>
    <row r="718" spans="1:7" x14ac:dyDescent="0.25">
      <c r="A718" s="18">
        <v>35.299999999999997</v>
      </c>
      <c r="B718" s="18">
        <v>801</v>
      </c>
      <c r="C718" s="16">
        <f t="shared" ref="C718:C781" si="55">( B718+(500*$F$2*A718*($A$823-A718))-($B$12+$C$4) )/A718</f>
        <v>1.7512960900929846</v>
      </c>
      <c r="D718" s="16">
        <f t="shared" ref="D718:D781" si="56">500 * $F$2 * A718 * ($A$823 - A718)</f>
        <v>10.820751980282363</v>
      </c>
      <c r="E718" s="18">
        <f t="shared" ref="E718:E781" si="57">((($B$12+$C$4)*($A$823 - A718)) + (($B$823 + $C$5) * A718))/$A$823</f>
        <v>1349.4994903599695</v>
      </c>
      <c r="F718" s="18">
        <f t="shared" ref="F718:F781" si="58">SQRT( (0.002 *$A$823) / ((300/$C$6) * A718 * ($A$823 - A718)) )</f>
        <v>3.8316722266838694E-2</v>
      </c>
      <c r="G718" s="16">
        <f t="shared" ref="G718:G781" si="59">(B718 + D718 - E718) * F718</f>
        <v>-20.602086887278695</v>
      </c>
    </row>
    <row r="719" spans="1:7" x14ac:dyDescent="0.25">
      <c r="A719" s="18">
        <v>35.35</v>
      </c>
      <c r="B719" s="18">
        <v>816</v>
      </c>
      <c r="C719" s="16">
        <f t="shared" si="55"/>
        <v>2.1706395540653953</v>
      </c>
      <c r="D719" s="16">
        <f t="shared" si="56"/>
        <v>10.732108236211769</v>
      </c>
      <c r="E719" s="18">
        <f t="shared" si="57"/>
        <v>1350.3486397797431</v>
      </c>
      <c r="F719" s="18">
        <f t="shared" si="58"/>
        <v>3.8474638721278973E-2</v>
      </c>
      <c r="G719" s="16">
        <f t="shared" si="59"/>
        <v>-20.145956879626542</v>
      </c>
    </row>
    <row r="720" spans="1:7" x14ac:dyDescent="0.25">
      <c r="A720" s="18">
        <v>35.4</v>
      </c>
      <c r="B720" s="18">
        <v>850</v>
      </c>
      <c r="C720" s="16">
        <f t="shared" si="55"/>
        <v>3.1255132874150893</v>
      </c>
      <c r="D720" s="16">
        <f t="shared" si="56"/>
        <v>10.643170374494126</v>
      </c>
      <c r="E720" s="18">
        <f t="shared" si="57"/>
        <v>1351.1977891995161</v>
      </c>
      <c r="F720" s="18">
        <f t="shared" si="58"/>
        <v>3.8635057711015143E-2</v>
      </c>
      <c r="G720" s="16">
        <f t="shared" si="59"/>
        <v>-18.952606008709761</v>
      </c>
    </row>
    <row r="721" spans="1:7" x14ac:dyDescent="0.25">
      <c r="A721" s="18">
        <v>35.450000000000003</v>
      </c>
      <c r="B721" s="18">
        <v>854</v>
      </c>
      <c r="C721" s="16">
        <f t="shared" si="55"/>
        <v>3.2314228038118311</v>
      </c>
      <c r="D721" s="16">
        <f t="shared" si="56"/>
        <v>10.553938395129414</v>
      </c>
      <c r="E721" s="18">
        <f t="shared" si="57"/>
        <v>1352.0469386192897</v>
      </c>
      <c r="F721" s="18">
        <f t="shared" si="58"/>
        <v>3.879804076997824E-2</v>
      </c>
      <c r="G721" s="16">
        <f t="shared" si="59"/>
        <v>-18.913773297775982</v>
      </c>
    </row>
    <row r="722" spans="1:7" x14ac:dyDescent="0.25">
      <c r="A722" s="18">
        <v>35.5</v>
      </c>
      <c r="B722" s="18">
        <v>854</v>
      </c>
      <c r="C722" s="16">
        <f t="shared" si="55"/>
        <v>3.2243496422004965</v>
      </c>
      <c r="D722" s="16">
        <f t="shared" si="56"/>
        <v>10.464412298117654</v>
      </c>
      <c r="E722" s="18">
        <f t="shared" si="57"/>
        <v>1352.896088039063</v>
      </c>
      <c r="F722" s="18">
        <f t="shared" si="58"/>
        <v>3.8963651585296417E-2</v>
      </c>
      <c r="G722" s="16">
        <f t="shared" si="59"/>
        <v>-19.031081636792671</v>
      </c>
    </row>
    <row r="723" spans="1:7" x14ac:dyDescent="0.25">
      <c r="A723" s="18">
        <v>35.549999999999997</v>
      </c>
      <c r="B723" s="18">
        <v>864</v>
      </c>
      <c r="C723" s="16">
        <f t="shared" si="55"/>
        <v>3.498582055793499</v>
      </c>
      <c r="D723" s="16">
        <f t="shared" si="56"/>
        <v>10.374592083458834</v>
      </c>
      <c r="E723" s="18">
        <f t="shared" si="57"/>
        <v>1353.7452374588361</v>
      </c>
      <c r="F723" s="18">
        <f t="shared" si="58"/>
        <v>3.9131956094868803E-2</v>
      </c>
      <c r="G723" s="16">
        <f t="shared" si="59"/>
        <v>-18.758711047998183</v>
      </c>
    </row>
    <row r="724" spans="1:7" x14ac:dyDescent="0.25">
      <c r="A724" s="18">
        <v>35.6</v>
      </c>
      <c r="B724" s="18">
        <v>864</v>
      </c>
      <c r="C724" s="16">
        <f t="shared" si="55"/>
        <v>3.4911370154818249</v>
      </c>
      <c r="D724" s="16">
        <f t="shared" si="56"/>
        <v>10.284477751152945</v>
      </c>
      <c r="E724" s="18">
        <f t="shared" si="57"/>
        <v>1354.5943868786096</v>
      </c>
      <c r="F724" s="18">
        <f t="shared" si="58"/>
        <v>3.9303022590395843E-2</v>
      </c>
      <c r="G724" s="16">
        <f t="shared" si="59"/>
        <v>-18.877631208827403</v>
      </c>
    </row>
    <row r="725" spans="1:7" x14ac:dyDescent="0.25">
      <c r="A725" s="18">
        <v>35.65</v>
      </c>
      <c r="B725" s="18">
        <v>908</v>
      </c>
      <c r="C725" s="16">
        <f t="shared" si="55"/>
        <v>4.7179262076072934</v>
      </c>
      <c r="D725" s="16">
        <f t="shared" si="56"/>
        <v>10.19406930120001</v>
      </c>
      <c r="E725" s="18">
        <f t="shared" si="57"/>
        <v>1355.4435362983829</v>
      </c>
      <c r="F725" s="18">
        <f t="shared" si="58"/>
        <v>3.947692182623054E-2</v>
      </c>
      <c r="G725" s="16">
        <f t="shared" si="59"/>
        <v>-17.261263027208763</v>
      </c>
    </row>
    <row r="726" spans="1:7" x14ac:dyDescent="0.25">
      <c r="A726" s="18">
        <v>35.700000000000003</v>
      </c>
      <c r="B726" s="18">
        <v>908</v>
      </c>
      <c r="C726" s="16">
        <f t="shared" si="55"/>
        <v>4.7087777796526593</v>
      </c>
      <c r="D726" s="16">
        <f t="shared" si="56"/>
        <v>10.103366733600001</v>
      </c>
      <c r="E726" s="18">
        <f t="shared" si="57"/>
        <v>1356.2926857181565</v>
      </c>
      <c r="F726" s="18">
        <f t="shared" si="58"/>
        <v>3.9653727134443373E-2</v>
      </c>
      <c r="G726" s="16">
        <f t="shared" si="59"/>
        <v>-17.375839688241172</v>
      </c>
    </row>
    <row r="727" spans="1:7" x14ac:dyDescent="0.25">
      <c r="A727" s="18">
        <v>35.75</v>
      </c>
      <c r="B727" s="18">
        <v>946</v>
      </c>
      <c r="C727" s="16">
        <f t="shared" si="55"/>
        <v>5.7625837775763067</v>
      </c>
      <c r="D727" s="16">
        <f t="shared" si="56"/>
        <v>10.012370048352949</v>
      </c>
      <c r="E727" s="18">
        <f t="shared" si="57"/>
        <v>1357.1418351379295</v>
      </c>
      <c r="F727" s="18">
        <f t="shared" si="58"/>
        <v>3.9833514546523681E-2</v>
      </c>
      <c r="G727" s="16">
        <f t="shared" si="59"/>
        <v>-15.978396382684911</v>
      </c>
    </row>
    <row r="728" spans="1:7" x14ac:dyDescent="0.25">
      <c r="A728" s="18">
        <v>35.799999999999997</v>
      </c>
      <c r="B728" s="18">
        <v>958</v>
      </c>
      <c r="C728" s="16">
        <f t="shared" si="55"/>
        <v>6.0871809845100238</v>
      </c>
      <c r="D728" s="16">
        <f t="shared" si="56"/>
        <v>9.9210792454588344</v>
      </c>
      <c r="E728" s="18">
        <f t="shared" si="57"/>
        <v>1357.9909845577029</v>
      </c>
      <c r="F728" s="18">
        <f t="shared" si="58"/>
        <v>4.001636292217526E-2</v>
      </c>
      <c r="G728" s="16">
        <f t="shared" si="59"/>
        <v>-15.609178895993296</v>
      </c>
    </row>
    <row r="729" spans="1:7" x14ac:dyDescent="0.25">
      <c r="A729" s="18">
        <v>35.85</v>
      </c>
      <c r="B729" s="18">
        <v>981</v>
      </c>
      <c r="C729" s="16">
        <f t="shared" si="55"/>
        <v>6.7176985864691101</v>
      </c>
      <c r="D729" s="16">
        <f t="shared" si="56"/>
        <v>9.8294943249176505</v>
      </c>
      <c r="E729" s="18">
        <f t="shared" si="57"/>
        <v>1358.8401339774764</v>
      </c>
      <c r="F729" s="18">
        <f t="shared" si="58"/>
        <v>4.0202354085699284E-2</v>
      </c>
      <c r="G729" s="16">
        <f t="shared" si="59"/>
        <v>-14.794894042616853</v>
      </c>
    </row>
    <row r="730" spans="1:7" x14ac:dyDescent="0.25">
      <c r="A730" s="18">
        <v>35.9</v>
      </c>
      <c r="B730" s="18">
        <v>981</v>
      </c>
      <c r="C730" s="16">
        <f t="shared" si="55"/>
        <v>6.7057831556192058</v>
      </c>
      <c r="D730" s="16">
        <f t="shared" si="56"/>
        <v>9.7376152867294223</v>
      </c>
      <c r="E730" s="18">
        <f t="shared" si="57"/>
        <v>1359.6892833972495</v>
      </c>
      <c r="F730" s="18">
        <f t="shared" si="58"/>
        <v>4.0391572970498592E-2</v>
      </c>
      <c r="G730" s="16">
        <f t="shared" si="59"/>
        <v>-14.902538225073247</v>
      </c>
    </row>
    <row r="731" spans="1:7" x14ac:dyDescent="0.25">
      <c r="A731" s="18">
        <v>35.950000000000003</v>
      </c>
      <c r="B731" s="18">
        <v>1009</v>
      </c>
      <c r="C731" s="16">
        <f t="shared" si="55"/>
        <v>7.4727522150457331</v>
      </c>
      <c r="D731" s="16">
        <f t="shared" si="56"/>
        <v>9.6454421308941178</v>
      </c>
      <c r="E731" s="18">
        <f t="shared" si="57"/>
        <v>1360.538432817023</v>
      </c>
      <c r="F731" s="18">
        <f t="shared" si="58"/>
        <v>4.0584107772281233E-2</v>
      </c>
      <c r="G731" s="16">
        <f t="shared" si="59"/>
        <v>-13.875421980593398</v>
      </c>
    </row>
    <row r="732" spans="1:7" x14ac:dyDescent="0.25">
      <c r="A732" s="18">
        <v>36</v>
      </c>
      <c r="B732" s="18">
        <v>1009</v>
      </c>
      <c r="C732" s="16">
        <f t="shared" si="55"/>
        <v>7.4598048571503268</v>
      </c>
      <c r="D732" s="16">
        <f t="shared" si="56"/>
        <v>9.5529748574117708</v>
      </c>
      <c r="E732" s="18">
        <f t="shared" si="57"/>
        <v>1361.3875822367963</v>
      </c>
      <c r="F732" s="18">
        <f t="shared" si="58"/>
        <v>4.0780050111587959E-2</v>
      </c>
      <c r="G732" s="16">
        <f t="shared" si="59"/>
        <v>-13.980812468917886</v>
      </c>
    </row>
    <row r="733" spans="1:7" x14ac:dyDescent="0.25">
      <c r="A733" s="18">
        <v>36.049999999999997</v>
      </c>
      <c r="B733" s="18">
        <v>991</v>
      </c>
      <c r="C733" s="16">
        <f t="shared" si="55"/>
        <v>6.9475787369287749</v>
      </c>
      <c r="D733" s="16">
        <f t="shared" si="56"/>
        <v>9.4602134662823651</v>
      </c>
      <c r="E733" s="18">
        <f t="shared" si="57"/>
        <v>1362.2367316565694</v>
      </c>
      <c r="F733" s="18">
        <f t="shared" si="58"/>
        <v>4.097949520632261E-2</v>
      </c>
      <c r="G733" s="16">
        <f t="shared" si="59"/>
        <v>-14.825419092938954</v>
      </c>
    </row>
    <row r="734" spans="1:7" x14ac:dyDescent="0.25">
      <c r="A734" s="18">
        <v>36.1</v>
      </c>
      <c r="B734" s="18">
        <v>991</v>
      </c>
      <c r="C734" s="16">
        <f t="shared" si="55"/>
        <v>6.9353783367730166</v>
      </c>
      <c r="D734" s="16">
        <f t="shared" si="56"/>
        <v>9.3671579575058868</v>
      </c>
      <c r="E734" s="18">
        <f t="shared" si="57"/>
        <v>1363.085881076343</v>
      </c>
      <c r="F734" s="18">
        <f t="shared" si="58"/>
        <v>4.1182542055020116E-2</v>
      </c>
      <c r="G734" s="16">
        <f t="shared" si="59"/>
        <v>-14.937679068984703</v>
      </c>
    </row>
    <row r="735" spans="1:7" x14ac:dyDescent="0.25">
      <c r="A735" s="18">
        <v>36.15</v>
      </c>
      <c r="B735" s="18">
        <v>970</v>
      </c>
      <c r="C735" s="16">
        <f t="shared" si="55"/>
        <v>6.3422906868902453</v>
      </c>
      <c r="D735" s="16">
        <f t="shared" si="56"/>
        <v>9.2738083310823622</v>
      </c>
      <c r="E735" s="18">
        <f t="shared" si="57"/>
        <v>1363.9350304961163</v>
      </c>
      <c r="F735" s="18">
        <f t="shared" si="58"/>
        <v>4.1389293631650857E-2</v>
      </c>
      <c r="G735" s="16">
        <f t="shared" si="59"/>
        <v>-15.920856272898273</v>
      </c>
    </row>
    <row r="736" spans="1:7" x14ac:dyDescent="0.25">
      <c r="A736" s="18">
        <v>36.200000000000003</v>
      </c>
      <c r="B736" s="18">
        <v>945</v>
      </c>
      <c r="C736" s="16">
        <f t="shared" si="55"/>
        <v>5.6403360383152412</v>
      </c>
      <c r="D736" s="16">
        <f t="shared" si="56"/>
        <v>9.180164587011765</v>
      </c>
      <c r="E736" s="18">
        <f t="shared" si="57"/>
        <v>1364.7841799158898</v>
      </c>
      <c r="F736" s="18">
        <f t="shared" si="58"/>
        <v>4.1599857092829706E-2</v>
      </c>
      <c r="G736" s="16">
        <f t="shared" si="59"/>
        <v>-17.081068359423387</v>
      </c>
    </row>
    <row r="737" spans="1:7" x14ac:dyDescent="0.25">
      <c r="A737" s="18">
        <v>36.25</v>
      </c>
      <c r="B737" s="18">
        <v>929</v>
      </c>
      <c r="C737" s="16">
        <f t="shared" si="55"/>
        <v>5.1885855648357015</v>
      </c>
      <c r="D737" s="16">
        <f t="shared" si="56"/>
        <v>9.0862267252941251</v>
      </c>
      <c r="E737" s="18">
        <f t="shared" si="57"/>
        <v>1365.6333293356629</v>
      </c>
      <c r="F737" s="18">
        <f t="shared" si="58"/>
        <v>4.1814343998373006E-2</v>
      </c>
      <c r="G737" s="16">
        <f t="shared" si="59"/>
        <v>-17.87760162405764</v>
      </c>
    </row>
    <row r="738" spans="1:7" x14ac:dyDescent="0.25">
      <c r="A738" s="18">
        <v>36.299999999999997</v>
      </c>
      <c r="B738" s="18">
        <v>929</v>
      </c>
      <c r="C738" s="16">
        <f t="shared" si="55"/>
        <v>5.1788428304663761</v>
      </c>
      <c r="D738" s="16">
        <f t="shared" si="56"/>
        <v>8.9919947459294249</v>
      </c>
      <c r="E738" s="18">
        <f t="shared" si="57"/>
        <v>1366.482478755436</v>
      </c>
      <c r="F738" s="18">
        <f t="shared" si="58"/>
        <v>4.2032870546232316E-2</v>
      </c>
      <c r="G738" s="16">
        <f t="shared" si="59"/>
        <v>-18.010685044664015</v>
      </c>
    </row>
    <row r="739" spans="1:7" x14ac:dyDescent="0.25">
      <c r="A739" s="18">
        <v>36.35</v>
      </c>
      <c r="B739" s="18">
        <v>918</v>
      </c>
      <c r="C739" s="16">
        <f t="shared" si="55"/>
        <v>4.8665053273429892</v>
      </c>
      <c r="D739" s="16">
        <f t="shared" si="56"/>
        <v>8.8974686489176502</v>
      </c>
      <c r="E739" s="18">
        <f t="shared" si="57"/>
        <v>1367.3316281752095</v>
      </c>
      <c r="F739" s="18">
        <f t="shared" si="58"/>
        <v>4.2255557822924603E-2</v>
      </c>
      <c r="G739" s="16">
        <f t="shared" si="59"/>
        <v>-18.610791095054424</v>
      </c>
    </row>
    <row r="740" spans="1:7" x14ac:dyDescent="0.25">
      <c r="A740" s="18">
        <v>36.4</v>
      </c>
      <c r="B740" s="18">
        <v>908</v>
      </c>
      <c r="C740" s="16">
        <f t="shared" si="55"/>
        <v>4.5824903416005167</v>
      </c>
      <c r="D740" s="16">
        <f t="shared" si="56"/>
        <v>8.8026484342588329</v>
      </c>
      <c r="E740" s="18">
        <f t="shared" si="57"/>
        <v>1368.1807775949828</v>
      </c>
      <c r="F740" s="18">
        <f t="shared" si="58"/>
        <v>4.2482532070681339E-2</v>
      </c>
      <c r="G740" s="16">
        <f t="shared" si="59"/>
        <v>-19.175685848074604</v>
      </c>
    </row>
    <row r="741" spans="1:7" x14ac:dyDescent="0.25">
      <c r="A741" s="18">
        <v>36.450000000000003</v>
      </c>
      <c r="B741" s="18">
        <v>897</v>
      </c>
      <c r="C741" s="16">
        <f t="shared" si="55"/>
        <v>4.2718116351701747</v>
      </c>
      <c r="D741" s="16">
        <f t="shared" si="56"/>
        <v>8.7075341019529411</v>
      </c>
      <c r="E741" s="18">
        <f t="shared" si="57"/>
        <v>1369.0299270147564</v>
      </c>
      <c r="F741" s="18">
        <f t="shared" si="58"/>
        <v>4.2713924972651994E-2</v>
      </c>
      <c r="G741" s="16">
        <f t="shared" si="59"/>
        <v>-19.790317929027076</v>
      </c>
    </row>
    <row r="742" spans="1:7" x14ac:dyDescent="0.25">
      <c r="A742" s="18">
        <v>36.5</v>
      </c>
      <c r="B742" s="18">
        <v>911</v>
      </c>
      <c r="C742" s="16">
        <f t="shared" si="55"/>
        <v>4.6469075521095897</v>
      </c>
      <c r="D742" s="16">
        <f t="shared" si="56"/>
        <v>8.6121256520000067</v>
      </c>
      <c r="E742" s="18">
        <f t="shared" si="57"/>
        <v>1369.8790764345295</v>
      </c>
      <c r="F742" s="18">
        <f t="shared" si="58"/>
        <v>4.2949873957620149E-2</v>
      </c>
      <c r="G742" s="16">
        <f t="shared" si="59"/>
        <v>-19.338908783391595</v>
      </c>
    </row>
    <row r="743" spans="1:7" x14ac:dyDescent="0.25">
      <c r="A743" s="18">
        <v>36.549999999999997</v>
      </c>
      <c r="B743" s="18">
        <v>911</v>
      </c>
      <c r="C743" s="16">
        <f t="shared" si="55"/>
        <v>4.6379322321313277</v>
      </c>
      <c r="D743" s="16">
        <f t="shared" si="56"/>
        <v>8.5164230844000119</v>
      </c>
      <c r="E743" s="18">
        <f t="shared" si="57"/>
        <v>1370.7282258543028</v>
      </c>
      <c r="F743" s="18">
        <f t="shared" si="58"/>
        <v>4.3190522525830694E-2</v>
      </c>
      <c r="G743" s="16">
        <f t="shared" si="59"/>
        <v>-19.488073531454162</v>
      </c>
    </row>
    <row r="744" spans="1:7" x14ac:dyDescent="0.25">
      <c r="A744" s="18">
        <v>36.6</v>
      </c>
      <c r="B744" s="18">
        <v>929</v>
      </c>
      <c r="C744" s="16">
        <f t="shared" si="55"/>
        <v>5.1207766775724837</v>
      </c>
      <c r="D744" s="16">
        <f t="shared" si="56"/>
        <v>8.4204263991529444</v>
      </c>
      <c r="E744" s="18">
        <f t="shared" si="57"/>
        <v>1371.5773752740763</v>
      </c>
      <c r="F744" s="18">
        <f t="shared" si="58"/>
        <v>4.3436020597677039E-2</v>
      </c>
      <c r="G744" s="16">
        <f t="shared" si="59"/>
        <v>-18.858050173955789</v>
      </c>
    </row>
    <row r="745" spans="1:7" x14ac:dyDescent="0.25">
      <c r="A745" s="18">
        <v>36.65</v>
      </c>
      <c r="B745" s="18">
        <v>929</v>
      </c>
      <c r="C745" s="16">
        <f t="shared" si="55"/>
        <v>5.1111633177696829</v>
      </c>
      <c r="D745" s="16">
        <f t="shared" si="56"/>
        <v>8.3241355962588326</v>
      </c>
      <c r="E745" s="18">
        <f t="shared" si="57"/>
        <v>1372.4265246938494</v>
      </c>
      <c r="F745" s="18">
        <f t="shared" si="58"/>
        <v>4.3686524887168177E-2</v>
      </c>
      <c r="G745" s="16">
        <f t="shared" si="59"/>
        <v>-19.008111349778218</v>
      </c>
    </row>
    <row r="746" spans="1:7" x14ac:dyDescent="0.25">
      <c r="A746" s="18">
        <v>36.700000000000003</v>
      </c>
      <c r="B746" s="18">
        <v>932</v>
      </c>
      <c r="C746" s="16">
        <f t="shared" si="55"/>
        <v>5.1833120075127432</v>
      </c>
      <c r="D746" s="16">
        <f t="shared" si="56"/>
        <v>8.2275506757176498</v>
      </c>
      <c r="E746" s="18">
        <f t="shared" si="57"/>
        <v>1373.2756741136229</v>
      </c>
      <c r="F746" s="18">
        <f t="shared" si="58"/>
        <v>4.3942199302283713E-2</v>
      </c>
      <c r="G746" s="16">
        <f t="shared" si="59"/>
        <v>-19.029086947588389</v>
      </c>
    </row>
    <row r="747" spans="1:7" x14ac:dyDescent="0.25">
      <c r="A747" s="18">
        <v>36.75</v>
      </c>
      <c r="B747" s="18">
        <v>932</v>
      </c>
      <c r="C747" s="16">
        <f t="shared" si="55"/>
        <v>5.1736237180280114</v>
      </c>
      <c r="D747" s="16">
        <f t="shared" si="56"/>
        <v>8.130671637529419</v>
      </c>
      <c r="E747" s="18">
        <f t="shared" si="57"/>
        <v>1374.1248235333962</v>
      </c>
      <c r="F747" s="18">
        <f t="shared" si="58"/>
        <v>4.4203215374533297E-2</v>
      </c>
      <c r="G747" s="16">
        <f t="shared" si="59"/>
        <v>-19.183936967540919</v>
      </c>
    </row>
    <row r="748" spans="1:7" x14ac:dyDescent="0.25">
      <c r="A748" s="18">
        <v>36.799999999999997</v>
      </c>
      <c r="B748" s="18">
        <v>917</v>
      </c>
      <c r="C748" s="16">
        <f t="shared" si="55"/>
        <v>4.7563450674373398</v>
      </c>
      <c r="D748" s="16">
        <f t="shared" si="56"/>
        <v>8.0334984816941297</v>
      </c>
      <c r="E748" s="18">
        <f t="shared" si="57"/>
        <v>1374.9739729531693</v>
      </c>
      <c r="F748" s="18">
        <f t="shared" si="58"/>
        <v>4.4469752720272503E-2</v>
      </c>
      <c r="G748" s="16">
        <f t="shared" si="59"/>
        <v>-20.008741638588585</v>
      </c>
    </row>
    <row r="749" spans="1:7" x14ac:dyDescent="0.25">
      <c r="A749" s="18">
        <v>36.85</v>
      </c>
      <c r="B749" s="18">
        <v>897</v>
      </c>
      <c r="C749" s="16">
        <f t="shared" si="55"/>
        <v>4.2045055958809145</v>
      </c>
      <c r="D749" s="16">
        <f t="shared" si="56"/>
        <v>7.9360312082117677</v>
      </c>
      <c r="E749" s="18">
        <f t="shared" si="57"/>
        <v>1375.8231223729429</v>
      </c>
      <c r="F749" s="18">
        <f t="shared" si="58"/>
        <v>4.4741999536585558E-2</v>
      </c>
      <c r="G749" s="16">
        <f t="shared" si="59"/>
        <v>-21.068430014676522</v>
      </c>
    </row>
    <row r="750" spans="1:7" x14ac:dyDescent="0.25">
      <c r="A750" s="18">
        <v>36.9</v>
      </c>
      <c r="B750" s="18">
        <v>874</v>
      </c>
      <c r="C750" s="16">
        <f t="shared" si="55"/>
        <v>3.5728528405713385</v>
      </c>
      <c r="D750" s="16">
        <f t="shared" si="56"/>
        <v>7.8382698170823621</v>
      </c>
      <c r="E750" s="18">
        <f t="shared" si="57"/>
        <v>1376.6722717927162</v>
      </c>
      <c r="F750" s="18">
        <f t="shared" si="58"/>
        <v>4.5020153134837877E-2</v>
      </c>
      <c r="G750" s="16">
        <f t="shared" si="59"/>
        <v>-22.277502545267701</v>
      </c>
    </row>
    <row r="751" spans="1:7" x14ac:dyDescent="0.25">
      <c r="A751" s="18">
        <v>36.950000000000003</v>
      </c>
      <c r="B751" s="18">
        <v>874</v>
      </c>
      <c r="C751" s="16">
        <f t="shared" si="55"/>
        <v>3.5653643926469791</v>
      </c>
      <c r="D751" s="16">
        <f t="shared" si="56"/>
        <v>7.7402143083058839</v>
      </c>
      <c r="E751" s="18">
        <f t="shared" si="57"/>
        <v>1377.5214212124897</v>
      </c>
      <c r="F751" s="18">
        <f t="shared" si="58"/>
        <v>4.5304420515326967E-2</v>
      </c>
      <c r="G751" s="16">
        <f t="shared" si="59"/>
        <v>-22.46108028118347</v>
      </c>
    </row>
    <row r="752" spans="1:7" x14ac:dyDescent="0.25">
      <c r="A752" s="18">
        <v>37</v>
      </c>
      <c r="B752" s="18">
        <v>859</v>
      </c>
      <c r="C752" s="16">
        <f t="shared" si="55"/>
        <v>3.1524828292400633</v>
      </c>
      <c r="D752" s="16">
        <f t="shared" si="56"/>
        <v>7.6418646818823595</v>
      </c>
      <c r="E752" s="18">
        <f t="shared" si="57"/>
        <v>1378.3705706322628</v>
      </c>
      <c r="F752" s="18">
        <f t="shared" si="58"/>
        <v>4.559501898682413E-2</v>
      </c>
      <c r="G752" s="16">
        <f t="shared" si="59"/>
        <v>-23.332280063910538</v>
      </c>
    </row>
    <row r="753" spans="1:7" x14ac:dyDescent="0.25">
      <c r="A753" s="18">
        <v>37.049999999999997</v>
      </c>
      <c r="B753" s="18">
        <v>859</v>
      </c>
      <c r="C753" s="16">
        <f t="shared" si="55"/>
        <v>3.1455660172148918</v>
      </c>
      <c r="D753" s="16">
        <f t="shared" si="56"/>
        <v>7.5432209378117774</v>
      </c>
      <c r="E753" s="18">
        <f t="shared" si="57"/>
        <v>1379.2197200520359</v>
      </c>
      <c r="F753" s="18">
        <f t="shared" si="58"/>
        <v>4.5892176835211088E-2</v>
      </c>
      <c r="G753" s="16">
        <f t="shared" si="59"/>
        <v>-23.527840556606915</v>
      </c>
    </row>
    <row r="754" spans="1:7" x14ac:dyDescent="0.25">
      <c r="A754" s="18">
        <v>37.1</v>
      </c>
      <c r="B754" s="18">
        <v>865</v>
      </c>
      <c r="C754" s="16">
        <f t="shared" si="55"/>
        <v>3.3003849885739664</v>
      </c>
      <c r="D754" s="16">
        <f t="shared" si="56"/>
        <v>7.4442830760941225</v>
      </c>
      <c r="E754" s="18">
        <f t="shared" si="57"/>
        <v>1380.0688694718096</v>
      </c>
      <c r="F754" s="18">
        <f t="shared" si="58"/>
        <v>4.619613404587429E-2</v>
      </c>
      <c r="G754" s="16">
        <f t="shared" si="59"/>
        <v>-23.450293438117967</v>
      </c>
    </row>
    <row r="755" spans="1:7" x14ac:dyDescent="0.25">
      <c r="A755" s="18">
        <v>37.15</v>
      </c>
      <c r="B755" s="18">
        <v>865</v>
      </c>
      <c r="C755" s="16">
        <f t="shared" si="55"/>
        <v>3.293271900315732</v>
      </c>
      <c r="D755" s="16">
        <f t="shared" si="56"/>
        <v>7.3450510967294216</v>
      </c>
      <c r="E755" s="18">
        <f t="shared" si="57"/>
        <v>1380.9180188915827</v>
      </c>
      <c r="F755" s="18">
        <f t="shared" si="58"/>
        <v>4.6507143085039525E-2</v>
      </c>
      <c r="G755" s="16">
        <f t="shared" si="59"/>
        <v>-23.652275782418439</v>
      </c>
    </row>
    <row r="756" spans="1:7" x14ac:dyDescent="0.25">
      <c r="A756" s="18">
        <v>37.200000000000003</v>
      </c>
      <c r="B756" s="18">
        <v>885</v>
      </c>
      <c r="C756" s="16">
        <f t="shared" si="55"/>
        <v>3.8238044354762804</v>
      </c>
      <c r="D756" s="16">
        <f t="shared" si="56"/>
        <v>7.2455249997176487</v>
      </c>
      <c r="E756" s="18">
        <f t="shared" si="57"/>
        <v>1381.7671683113563</v>
      </c>
      <c r="F756" s="18">
        <f t="shared" si="58"/>
        <v>4.6825469745814745E-2</v>
      </c>
      <c r="G756" s="16">
        <f t="shared" si="59"/>
        <v>-22.922080898810652</v>
      </c>
    </row>
    <row r="757" spans="1:7" x14ac:dyDescent="0.25">
      <c r="A757" s="18">
        <v>37.25</v>
      </c>
      <c r="B757" s="18">
        <v>884</v>
      </c>
      <c r="C757" s="16">
        <f t="shared" si="55"/>
        <v>3.7891464371827865</v>
      </c>
      <c r="D757" s="16">
        <f t="shared" si="56"/>
        <v>7.1457047850588298</v>
      </c>
      <c r="E757" s="18">
        <f t="shared" si="57"/>
        <v>1382.6163177311294</v>
      </c>
      <c r="F757" s="18">
        <f t="shared" si="58"/>
        <v>4.7151394065368266E-2</v>
      </c>
      <c r="G757" s="16">
        <f t="shared" si="59"/>
        <v>-23.173524542568256</v>
      </c>
    </row>
    <row r="758" spans="1:7" x14ac:dyDescent="0.25">
      <c r="A758" s="18">
        <v>37.299999999999997</v>
      </c>
      <c r="B758" s="18">
        <v>884</v>
      </c>
      <c r="C758" s="16">
        <f t="shared" si="55"/>
        <v>3.7813831220577216</v>
      </c>
      <c r="D758" s="16">
        <f t="shared" si="56"/>
        <v>7.045590452752954</v>
      </c>
      <c r="E758" s="18">
        <f t="shared" si="57"/>
        <v>1383.4654671509027</v>
      </c>
      <c r="F758" s="18">
        <f t="shared" si="58"/>
        <v>4.7485211320420301E-2</v>
      </c>
      <c r="G758" s="16">
        <f t="shared" si="59"/>
        <v>-23.382661903386946</v>
      </c>
    </row>
    <row r="759" spans="1:7" x14ac:dyDescent="0.25">
      <c r="A759" s="18">
        <v>37.35</v>
      </c>
      <c r="B759" s="18">
        <v>872</v>
      </c>
      <c r="C759" s="16">
        <f t="shared" si="55"/>
        <v>3.4523475770495322</v>
      </c>
      <c r="D759" s="16">
        <f t="shared" si="56"/>
        <v>6.9451820028000046</v>
      </c>
      <c r="E759" s="18">
        <f t="shared" si="57"/>
        <v>1384.3146165706762</v>
      </c>
      <c r="F759" s="18">
        <f t="shared" si="58"/>
        <v>4.7827233109071748E-2</v>
      </c>
      <c r="G759" s="16">
        <f t="shared" si="59"/>
        <v>-24.170421753277594</v>
      </c>
    </row>
    <row r="760" spans="1:7" x14ac:dyDescent="0.25">
      <c r="A760" s="18">
        <v>37.4</v>
      </c>
      <c r="B760" s="18">
        <v>871</v>
      </c>
      <c r="C760" s="16">
        <f t="shared" si="55"/>
        <v>3.4183015891764712</v>
      </c>
      <c r="D760" s="16">
        <f t="shared" si="56"/>
        <v>6.8444794352000091</v>
      </c>
      <c r="E760" s="18">
        <f t="shared" si="57"/>
        <v>1385.1637659904493</v>
      </c>
      <c r="F760" s="18">
        <f t="shared" si="58"/>
        <v>4.8177788527959384E-2</v>
      </c>
      <c r="G760" s="16">
        <f t="shared" si="59"/>
        <v>-24.441521303814028</v>
      </c>
    </row>
    <row r="761" spans="1:7" x14ac:dyDescent="0.25">
      <c r="A761" s="18">
        <v>37.450000000000003</v>
      </c>
      <c r="B761" s="18">
        <v>858</v>
      </c>
      <c r="C761" s="16">
        <f t="shared" si="55"/>
        <v>3.0639114218946042</v>
      </c>
      <c r="D761" s="16">
        <f t="shared" si="56"/>
        <v>6.7434827499529426</v>
      </c>
      <c r="E761" s="18">
        <f t="shared" si="57"/>
        <v>1386.0129154102228</v>
      </c>
      <c r="F761" s="18">
        <f t="shared" si="58"/>
        <v>4.8537225454824376E-2</v>
      </c>
      <c r="G761" s="16">
        <f t="shared" si="59"/>
        <v>-25.300971975739913</v>
      </c>
    </row>
    <row r="762" spans="1:7" x14ac:dyDescent="0.25">
      <c r="A762" s="18">
        <v>37.5</v>
      </c>
      <c r="B762" s="18">
        <v>860</v>
      </c>
      <c r="C762" s="16">
        <f t="shared" si="55"/>
        <v>3.1104584519215677</v>
      </c>
      <c r="D762" s="16">
        <f t="shared" si="56"/>
        <v>6.6421919470588309</v>
      </c>
      <c r="E762" s="18">
        <f t="shared" si="57"/>
        <v>1386.8620648299961</v>
      </c>
      <c r="F762" s="18">
        <f t="shared" si="58"/>
        <v>4.8905911947830477E-2</v>
      </c>
      <c r="G762" s="16">
        <f t="shared" si="59"/>
        <v>-25.441827296724497</v>
      </c>
    </row>
    <row r="763" spans="1:7" x14ac:dyDescent="0.25">
      <c r="A763" s="18">
        <v>37.549999999999997</v>
      </c>
      <c r="B763" s="18">
        <v>842</v>
      </c>
      <c r="C763" s="16">
        <f t="shared" si="55"/>
        <v>2.6242505200137871</v>
      </c>
      <c r="D763" s="16">
        <f t="shared" si="56"/>
        <v>6.5406070265176597</v>
      </c>
      <c r="E763" s="18">
        <f t="shared" si="57"/>
        <v>1387.7112142497692</v>
      </c>
      <c r="F763" s="18">
        <f t="shared" si="58"/>
        <v>4.9284237774401669E-2</v>
      </c>
      <c r="G763" s="16">
        <f t="shared" si="59"/>
        <v>-26.572612407359259</v>
      </c>
    </row>
    <row r="764" spans="1:7" x14ac:dyDescent="0.25">
      <c r="A764" s="18">
        <v>37.6</v>
      </c>
      <c r="B764" s="18">
        <v>842</v>
      </c>
      <c r="C764" s="16">
        <f t="shared" si="55"/>
        <v>2.6180512762853576</v>
      </c>
      <c r="D764" s="16">
        <f t="shared" si="56"/>
        <v>6.4387279883294157</v>
      </c>
      <c r="E764" s="18">
        <f t="shared" si="57"/>
        <v>1388.5603636695428</v>
      </c>
      <c r="F764" s="18">
        <f t="shared" si="58"/>
        <v>4.967261608398478E-2</v>
      </c>
      <c r="G764" s="16">
        <f t="shared" si="59"/>
        <v>-26.829254647846806</v>
      </c>
    </row>
    <row r="765" spans="1:7" x14ac:dyDescent="0.25">
      <c r="A765" s="18">
        <v>37.65</v>
      </c>
      <c r="B765" s="18">
        <v>822</v>
      </c>
      <c r="C765" s="16">
        <f t="shared" si="55"/>
        <v>2.0806521867860326</v>
      </c>
      <c r="D765" s="16">
        <f t="shared" si="56"/>
        <v>6.3365548324941274</v>
      </c>
      <c r="E765" s="18">
        <f t="shared" si="57"/>
        <v>1389.4095130893161</v>
      </c>
      <c r="F765" s="18">
        <f t="shared" si="58"/>
        <v>5.0071485241025344E-2</v>
      </c>
      <c r="G765" s="16">
        <f t="shared" si="59"/>
        <v>-28.093756348494889</v>
      </c>
    </row>
    <row r="766" spans="1:7" x14ac:dyDescent="0.25">
      <c r="A766" s="18">
        <v>37.700000000000003</v>
      </c>
      <c r="B766" s="18">
        <v>822</v>
      </c>
      <c r="C766" s="16">
        <f t="shared" si="55"/>
        <v>2.0751747363133091</v>
      </c>
      <c r="D766" s="16">
        <f t="shared" si="56"/>
        <v>6.2340875590117655</v>
      </c>
      <c r="E766" s="18">
        <f t="shared" si="57"/>
        <v>1390.2586625090896</v>
      </c>
      <c r="F766" s="18">
        <f t="shared" si="58"/>
        <v>5.0481310836609297E-2</v>
      </c>
      <c r="G766" s="16">
        <f t="shared" si="59"/>
        <v>-28.371737265868099</v>
      </c>
    </row>
    <row r="767" spans="1:7" x14ac:dyDescent="0.25">
      <c r="A767" s="18">
        <v>37.75</v>
      </c>
      <c r="B767" s="18">
        <v>812</v>
      </c>
      <c r="C767" s="16">
        <f t="shared" si="55"/>
        <v>1.8048033421955583</v>
      </c>
      <c r="D767" s="16">
        <f t="shared" si="56"/>
        <v>6.1313261678823601</v>
      </c>
      <c r="E767" s="18">
        <f t="shared" si="57"/>
        <v>1391.1078119288627</v>
      </c>
      <c r="F767" s="18">
        <f t="shared" si="58"/>
        <v>5.0902587899717078E-2</v>
      </c>
      <c r="G767" s="16">
        <f t="shared" si="59"/>
        <v>-29.165985930919295</v>
      </c>
    </row>
    <row r="768" spans="1:7" x14ac:dyDescent="0.25">
      <c r="A768" s="18">
        <v>37.799999999999997</v>
      </c>
      <c r="B768" s="18">
        <v>804</v>
      </c>
      <c r="C768" s="16">
        <f t="shared" si="55"/>
        <v>1.5880494883361362</v>
      </c>
      <c r="D768" s="16">
        <f t="shared" si="56"/>
        <v>6.0282706591058952</v>
      </c>
      <c r="E768" s="18">
        <f t="shared" si="57"/>
        <v>1391.956961348636</v>
      </c>
      <c r="F768" s="18">
        <f t="shared" si="58"/>
        <v>5.1335843331925451E-2</v>
      </c>
      <c r="G768" s="16">
        <f t="shared" si="59"/>
        <v>-29.873800095590219</v>
      </c>
    </row>
    <row r="769" spans="1:7" x14ac:dyDescent="0.25">
      <c r="A769" s="18">
        <v>37.85</v>
      </c>
      <c r="B769" s="18">
        <v>802</v>
      </c>
      <c r="C769" s="16">
        <f t="shared" si="55"/>
        <v>1.5303810048264832</v>
      </c>
      <c r="D769" s="16">
        <f t="shared" si="56"/>
        <v>5.9249210326823567</v>
      </c>
      <c r="E769" s="18">
        <f t="shared" si="57"/>
        <v>1392.8061107684096</v>
      </c>
      <c r="F769" s="18">
        <f t="shared" si="58"/>
        <v>5.1781638592733763E-2</v>
      </c>
      <c r="G769" s="16">
        <f t="shared" si="59"/>
        <v>-30.286106386583569</v>
      </c>
    </row>
    <row r="770" spans="1:7" x14ac:dyDescent="0.25">
      <c r="A770" s="18">
        <v>37.9</v>
      </c>
      <c r="B770" s="18">
        <v>792</v>
      </c>
      <c r="C770" s="16">
        <f t="shared" si="55"/>
        <v>1.2617751263485959</v>
      </c>
      <c r="D770" s="16">
        <f t="shared" si="56"/>
        <v>5.8212772886117756</v>
      </c>
      <c r="E770" s="18">
        <f t="shared" si="57"/>
        <v>1393.6552601881826</v>
      </c>
      <c r="F770" s="18">
        <f t="shared" si="58"/>
        <v>5.224057266657995E-2</v>
      </c>
      <c r="G770" s="16">
        <f t="shared" si="59"/>
        <v>-31.126708480882787</v>
      </c>
    </row>
    <row r="771" spans="1:7" x14ac:dyDescent="0.25">
      <c r="A771" s="18">
        <v>37.950000000000003</v>
      </c>
      <c r="B771" s="18">
        <v>787</v>
      </c>
      <c r="C771" s="16">
        <f t="shared" si="55"/>
        <v>1.1256215922765247</v>
      </c>
      <c r="D771" s="16">
        <f t="shared" si="56"/>
        <v>5.7173394268941182</v>
      </c>
      <c r="E771" s="18">
        <f t="shared" si="57"/>
        <v>1394.5044096079562</v>
      </c>
      <c r="F771" s="18">
        <f t="shared" si="58"/>
        <v>5.2713285347140058E-2</v>
      </c>
      <c r="G771" s="16">
        <f t="shared" si="59"/>
        <v>-31.722173548673723</v>
      </c>
    </row>
    <row r="772" spans="1:7" x14ac:dyDescent="0.25">
      <c r="A772" s="18">
        <v>38</v>
      </c>
      <c r="B772" s="18">
        <v>787</v>
      </c>
      <c r="C772" s="16">
        <f t="shared" si="55"/>
        <v>1.121397564408668</v>
      </c>
      <c r="D772" s="16">
        <f t="shared" si="56"/>
        <v>5.6131074475294191</v>
      </c>
      <c r="E772" s="18">
        <f t="shared" si="57"/>
        <v>1395.3535590277293</v>
      </c>
      <c r="F772" s="18">
        <f t="shared" si="58"/>
        <v>5.3200460879794742E-2</v>
      </c>
      <c r="G772" s="16">
        <f t="shared" si="59"/>
        <v>-32.066069814962241</v>
      </c>
    </row>
    <row r="773" spans="1:7" x14ac:dyDescent="0.25">
      <c r="A773" s="18">
        <v>38.049999999999997</v>
      </c>
      <c r="B773" s="18">
        <v>780</v>
      </c>
      <c r="C773" s="16">
        <f t="shared" si="55"/>
        <v>0.93320844548009774</v>
      </c>
      <c r="D773" s="16">
        <f t="shared" si="56"/>
        <v>5.5085813505176597</v>
      </c>
      <c r="E773" s="18">
        <f t="shared" si="57"/>
        <v>1396.2027084475026</v>
      </c>
      <c r="F773" s="18">
        <f t="shared" si="58"/>
        <v>5.3702832009350596E-2</v>
      </c>
      <c r="G773" s="16">
        <f t="shared" si="59"/>
        <v>-32.796004116586381</v>
      </c>
    </row>
    <row r="774" spans="1:7" x14ac:dyDescent="0.25">
      <c r="A774" s="18">
        <v>38.1</v>
      </c>
      <c r="B774" s="18">
        <v>780</v>
      </c>
      <c r="C774" s="16">
        <f t="shared" si="55"/>
        <v>0.92923257574432727</v>
      </c>
      <c r="D774" s="16">
        <f t="shared" si="56"/>
        <v>5.4037611358588276</v>
      </c>
      <c r="E774" s="18">
        <f t="shared" si="57"/>
        <v>1397.0518578672761</v>
      </c>
      <c r="F774" s="18">
        <f t="shared" si="58"/>
        <v>5.4221184487389752E-2</v>
      </c>
      <c r="G774" s="16">
        <f t="shared" si="59"/>
        <v>-33.164284294234989</v>
      </c>
    </row>
    <row r="775" spans="1:7" x14ac:dyDescent="0.25">
      <c r="A775" s="18">
        <v>38.15</v>
      </c>
      <c r="B775" s="18">
        <v>779</v>
      </c>
      <c r="C775" s="16">
        <f t="shared" si="55"/>
        <v>0.89904709838933083</v>
      </c>
      <c r="D775" s="16">
        <f t="shared" si="56"/>
        <v>5.2986468035529519</v>
      </c>
      <c r="E775" s="18">
        <f t="shared" si="57"/>
        <v>1397.9010072870492</v>
      </c>
      <c r="F775" s="18">
        <f t="shared" si="58"/>
        <v>5.4756362102218084E-2</v>
      </c>
      <c r="G775" s="16">
        <f t="shared" si="59"/>
        <v>-33.598633037410075</v>
      </c>
    </row>
    <row r="776" spans="1:7" x14ac:dyDescent="0.25">
      <c r="A776" s="18">
        <v>38.200000000000003</v>
      </c>
      <c r="B776" s="18">
        <v>773</v>
      </c>
      <c r="C776" s="16">
        <f t="shared" si="55"/>
        <v>0.73804288883769653</v>
      </c>
      <c r="D776" s="16">
        <f t="shared" si="56"/>
        <v>5.1932383536000009</v>
      </c>
      <c r="E776" s="18">
        <f t="shared" si="57"/>
        <v>1398.7501567068227</v>
      </c>
      <c r="F776" s="18">
        <f t="shared" si="58"/>
        <v>5.530927230454985E-2</v>
      </c>
      <c r="G776" s="16">
        <f t="shared" si="59"/>
        <v>-34.322551577670701</v>
      </c>
    </row>
    <row r="777" spans="1:7" x14ac:dyDescent="0.25">
      <c r="A777" s="18">
        <v>38.25</v>
      </c>
      <c r="B777" s="18">
        <v>773</v>
      </c>
      <c r="C777" s="16">
        <f t="shared" si="55"/>
        <v>0.73431466107189514</v>
      </c>
      <c r="D777" s="16">
        <f t="shared" si="56"/>
        <v>5.0875357860000072</v>
      </c>
      <c r="E777" s="18">
        <f t="shared" si="57"/>
        <v>1399.599306126596</v>
      </c>
      <c r="F777" s="18">
        <f t="shared" si="58"/>
        <v>5.5880892514132689E-2</v>
      </c>
      <c r="G777" s="16">
        <f t="shared" si="59"/>
        <v>-34.730632434671172</v>
      </c>
    </row>
    <row r="778" spans="1:7" x14ac:dyDescent="0.25">
      <c r="A778" s="18">
        <v>38.299999999999997</v>
      </c>
      <c r="B778" s="18">
        <v>775</v>
      </c>
      <c r="C778" s="16">
        <f t="shared" si="55"/>
        <v>0.78280780941913608</v>
      </c>
      <c r="D778" s="16">
        <f t="shared" si="56"/>
        <v>4.981539100752955</v>
      </c>
      <c r="E778" s="18">
        <f t="shared" si="57"/>
        <v>1400.4484555463691</v>
      </c>
      <c r="F778" s="18">
        <f t="shared" si="58"/>
        <v>5.6472277206897382E-2</v>
      </c>
      <c r="G778" s="16">
        <f t="shared" si="59"/>
        <v>-35.039179703225678</v>
      </c>
    </row>
    <row r="779" spans="1:7" x14ac:dyDescent="0.25">
      <c r="A779" s="18">
        <v>38.35</v>
      </c>
      <c r="B779" s="18">
        <v>775</v>
      </c>
      <c r="C779" s="16">
        <f t="shared" si="55"/>
        <v>0.77901560098719103</v>
      </c>
      <c r="D779" s="16">
        <f t="shared" si="56"/>
        <v>4.8752482978588274</v>
      </c>
      <c r="E779" s="18">
        <f t="shared" si="57"/>
        <v>1401.2976049661427</v>
      </c>
      <c r="F779" s="18">
        <f t="shared" si="58"/>
        <v>5.7084565899401404E-2</v>
      </c>
      <c r="G779" s="16">
        <f t="shared" si="59"/>
        <v>-35.473625470591976</v>
      </c>
    </row>
    <row r="780" spans="1:7" x14ac:dyDescent="0.25">
      <c r="A780" s="18">
        <v>38.4</v>
      </c>
      <c r="B780" s="18">
        <v>776</v>
      </c>
      <c r="C780" s="16">
        <f t="shared" si="55"/>
        <v>0.80126727545098164</v>
      </c>
      <c r="D780" s="16">
        <f t="shared" si="56"/>
        <v>4.7686633773176572</v>
      </c>
      <c r="E780" s="18">
        <f t="shared" si="57"/>
        <v>1402.146754385916</v>
      </c>
      <c r="F780" s="18">
        <f t="shared" si="58"/>
        <v>5.771899216796765E-2</v>
      </c>
      <c r="G780" s="16">
        <f t="shared" si="59"/>
        <v>-35.865317168271972</v>
      </c>
    </row>
    <row r="781" spans="1:7" x14ac:dyDescent="0.25">
      <c r="A781" s="18">
        <v>38.450000000000003</v>
      </c>
      <c r="B781" s="18">
        <v>772</v>
      </c>
      <c r="C781" s="16">
        <f t="shared" si="55"/>
        <v>0.69341441714250818</v>
      </c>
      <c r="D781" s="16">
        <f t="shared" si="56"/>
        <v>4.6617843391294125</v>
      </c>
      <c r="E781" s="18">
        <f t="shared" si="57"/>
        <v>1402.9959038056895</v>
      </c>
      <c r="F781" s="18">
        <f t="shared" si="58"/>
        <v>5.8376893864780434E-2</v>
      </c>
      <c r="G781" s="16">
        <f t="shared" si="59"/>
        <v>-36.563440415990087</v>
      </c>
    </row>
    <row r="782" spans="1:7" x14ac:dyDescent="0.25">
      <c r="A782" s="18">
        <v>38.5</v>
      </c>
      <c r="B782" s="18">
        <v>780</v>
      </c>
      <c r="C782" s="16">
        <f t="shared" ref="C782:C822" si="60">( B782+(500*$F$2*A782*($A$823-A782))-($B$12+$C$4) )/A782</f>
        <v>0.89752236839725008</v>
      </c>
      <c r="D782" s="16">
        <f t="shared" ref="D782:D822" si="61">500 * $F$2 * A782 * ($A$823 - A782)</f>
        <v>4.5546111832941252</v>
      </c>
      <c r="E782" s="18">
        <f t="shared" ref="E782:E822" si="62">((($B$12+$C$4)*($A$823 - A782)) + (($B$823 + $C$5) * A782))/$A$823</f>
        <v>1403.8450532254626</v>
      </c>
      <c r="F782" s="18">
        <f t="shared" ref="F782:F822" si="63">SQRT( (0.002 *$A$823) / ((300/$C$6) * A782 * ($A$823 - A782)) )</f>
        <v>5.9059724723281158E-2</v>
      </c>
      <c r="G782" s="16">
        <f t="shared" ref="G782:G822" si="64">(B782 + D782 - E782) * F782</f>
        <v>-36.575123030769575</v>
      </c>
    </row>
    <row r="783" spans="1:7" x14ac:dyDescent="0.25">
      <c r="A783" s="18">
        <v>38.549999999999997</v>
      </c>
      <c r="B783" s="18">
        <v>780</v>
      </c>
      <c r="C783" s="16">
        <f t="shared" si="60"/>
        <v>0.89357052943739979</v>
      </c>
      <c r="D783" s="16">
        <f t="shared" si="61"/>
        <v>4.4471439098117784</v>
      </c>
      <c r="E783" s="18">
        <f t="shared" si="62"/>
        <v>1404.6942026452359</v>
      </c>
      <c r="F783" s="18">
        <f t="shared" si="63"/>
        <v>5.9769067581776032E-2</v>
      </c>
      <c r="G783" s="16">
        <f t="shared" si="64"/>
        <v>-37.071588370955375</v>
      </c>
    </row>
    <row r="784" spans="1:7" x14ac:dyDescent="0.25">
      <c r="A784" s="18">
        <v>38.6</v>
      </c>
      <c r="B784" s="18">
        <v>803</v>
      </c>
      <c r="C784" s="16">
        <f t="shared" si="60"/>
        <v>1.4854762310539462</v>
      </c>
      <c r="D784" s="16">
        <f t="shared" si="61"/>
        <v>4.3393825186823571</v>
      </c>
      <c r="E784" s="18">
        <f t="shared" si="62"/>
        <v>1405.5433520650095</v>
      </c>
      <c r="F784" s="18">
        <f t="shared" si="63"/>
        <v>6.0506649498810079E-2</v>
      </c>
      <c r="G784" s="16">
        <f t="shared" si="64"/>
        <v>-36.195317914136474</v>
      </c>
    </row>
    <row r="785" spans="1:7" x14ac:dyDescent="0.25">
      <c r="A785" s="18">
        <v>38.65</v>
      </c>
      <c r="B785" s="18">
        <v>803</v>
      </c>
      <c r="C785" s="16">
        <f t="shared" si="60"/>
        <v>1.4807587842148988</v>
      </c>
      <c r="D785" s="16">
        <f t="shared" si="61"/>
        <v>4.2313270099058924</v>
      </c>
      <c r="E785" s="18">
        <f t="shared" si="62"/>
        <v>1406.3925014847825</v>
      </c>
      <c r="F785" s="18">
        <f t="shared" si="63"/>
        <v>6.1274359088644502E-2</v>
      </c>
      <c r="G785" s="16">
        <f t="shared" si="64"/>
        <v>-36.713216956747573</v>
      </c>
    </row>
    <row r="786" spans="1:7" x14ac:dyDescent="0.25">
      <c r="A786" s="18">
        <v>38.700000000000003</v>
      </c>
      <c r="B786" s="18">
        <v>824</v>
      </c>
      <c r="C786" s="16">
        <f t="shared" si="60"/>
        <v>2.0186815861364962</v>
      </c>
      <c r="D786" s="16">
        <f t="shared" si="61"/>
        <v>4.122977383482354</v>
      </c>
      <c r="E786" s="18">
        <f t="shared" si="62"/>
        <v>1407.2416509045561</v>
      </c>
      <c r="F786" s="18">
        <f t="shared" si="63"/>
        <v>6.2074266472726375E-2</v>
      </c>
      <c r="G786" s="16">
        <f t="shared" si="64"/>
        <v>-35.948366859478952</v>
      </c>
    </row>
    <row r="787" spans="1:7" x14ac:dyDescent="0.25">
      <c r="A787" s="18">
        <v>38.75</v>
      </c>
      <c r="B787" s="18">
        <v>824</v>
      </c>
      <c r="C787" s="16">
        <f t="shared" si="60"/>
        <v>2.013273126178369</v>
      </c>
      <c r="D787" s="16">
        <f t="shared" si="61"/>
        <v>4.0143336394117721</v>
      </c>
      <c r="E787" s="18">
        <f t="shared" si="62"/>
        <v>1408.0908003243294</v>
      </c>
      <c r="F787" s="18">
        <f t="shared" si="63"/>
        <v>6.2908646326783044E-2</v>
      </c>
      <c r="G787" s="16">
        <f t="shared" si="64"/>
        <v>-36.49182528517143</v>
      </c>
    </row>
    <row r="788" spans="1:7" x14ac:dyDescent="0.25">
      <c r="A788" s="18">
        <v>38.799999999999997</v>
      </c>
      <c r="B788" s="18">
        <v>846</v>
      </c>
      <c r="C788" s="16">
        <f t="shared" si="60"/>
        <v>2.5748813344766535</v>
      </c>
      <c r="D788" s="16">
        <f t="shared" si="61"/>
        <v>3.9053957776941313</v>
      </c>
      <c r="E788" s="18">
        <f t="shared" si="62"/>
        <v>1408.9399497441025</v>
      </c>
      <c r="F788" s="18">
        <f t="shared" si="63"/>
        <v>6.3780004607586163E-2</v>
      </c>
      <c r="G788" s="16">
        <f t="shared" si="64"/>
        <v>-35.6552264277774</v>
      </c>
    </row>
    <row r="789" spans="1:7" x14ac:dyDescent="0.25">
      <c r="A789" s="18">
        <v>38.85</v>
      </c>
      <c r="B789" s="18">
        <v>855</v>
      </c>
      <c r="C789" s="16">
        <f t="shared" si="60"/>
        <v>2.8004160565850555</v>
      </c>
      <c r="D789" s="16">
        <f t="shared" si="61"/>
        <v>3.7961637983294159</v>
      </c>
      <c r="E789" s="18">
        <f t="shared" si="62"/>
        <v>1409.789099163876</v>
      </c>
      <c r="F789" s="18">
        <f t="shared" si="63"/>
        <v>6.469110967435851E-2</v>
      </c>
      <c r="G789" s="16">
        <f t="shared" si="64"/>
        <v>-35.644344411529303</v>
      </c>
    </row>
    <row r="790" spans="1:7" x14ac:dyDescent="0.25">
      <c r="A790" s="18">
        <v>38.9</v>
      </c>
      <c r="B790" s="18">
        <v>881</v>
      </c>
      <c r="C790" s="16">
        <f t="shared" si="60"/>
        <v>3.4623814319104791</v>
      </c>
      <c r="D790" s="16">
        <f t="shared" si="61"/>
        <v>3.6866377013176574</v>
      </c>
      <c r="E790" s="18">
        <f t="shared" si="62"/>
        <v>1410.6382485836491</v>
      </c>
      <c r="F790" s="18">
        <f t="shared" si="63"/>
        <v>6.564502868502492E-2</v>
      </c>
      <c r="G790" s="16">
        <f t="shared" si="64"/>
        <v>-34.526108583305714</v>
      </c>
    </row>
    <row r="791" spans="1:7" x14ac:dyDescent="0.25">
      <c r="A791" s="18">
        <v>38.950000000000003</v>
      </c>
      <c r="B791" s="18">
        <v>881</v>
      </c>
      <c r="C791" s="16">
        <f t="shared" si="60"/>
        <v>3.4551172653827673</v>
      </c>
      <c r="D791" s="16">
        <f t="shared" si="61"/>
        <v>3.5768174866588249</v>
      </c>
      <c r="E791" s="18">
        <f t="shared" si="62"/>
        <v>1411.4873980034226</v>
      </c>
      <c r="F791" s="18">
        <f t="shared" si="63"/>
        <v>6.6645170357382641E-2</v>
      </c>
      <c r="G791" s="16">
        <f t="shared" si="64"/>
        <v>-35.116045401647106</v>
      </c>
    </row>
    <row r="792" spans="1:7" x14ac:dyDescent="0.25">
      <c r="A792" s="18">
        <v>39</v>
      </c>
      <c r="B792" s="18">
        <v>949</v>
      </c>
      <c r="C792" s="16">
        <f t="shared" si="60"/>
        <v>5.19145392703469</v>
      </c>
      <c r="D792" s="16">
        <f t="shared" si="61"/>
        <v>3.4667031543529485</v>
      </c>
      <c r="E792" s="18">
        <f t="shared" si="62"/>
        <v>1412.336547423196</v>
      </c>
      <c r="F792" s="18">
        <f t="shared" si="63"/>
        <v>6.7695335453708663E-2</v>
      </c>
      <c r="G792" s="16">
        <f t="shared" si="64"/>
        <v>-31.131043372824092</v>
      </c>
    </row>
    <row r="793" spans="1:7" x14ac:dyDescent="0.25">
      <c r="A793" s="18">
        <v>39.049999999999997</v>
      </c>
      <c r="B793" s="18">
        <v>949</v>
      </c>
      <c r="C793" s="16">
        <f t="shared" si="60"/>
        <v>5.1819793778335486</v>
      </c>
      <c r="D793" s="16">
        <f t="shared" si="61"/>
        <v>3.3562947044000135</v>
      </c>
      <c r="E793" s="18">
        <f t="shared" si="62"/>
        <v>1413.185696842969</v>
      </c>
      <c r="F793" s="18">
        <f t="shared" si="63"/>
        <v>6.8799776693243719E-2</v>
      </c>
      <c r="G793" s="16">
        <f t="shared" si="64"/>
        <v>-31.704959960814556</v>
      </c>
    </row>
    <row r="794" spans="1:7" x14ac:dyDescent="0.25">
      <c r="A794" s="18">
        <v>39.1</v>
      </c>
      <c r="B794" s="18">
        <v>1015</v>
      </c>
      <c r="C794" s="16">
        <f t="shared" si="60"/>
        <v>6.8605010776675197</v>
      </c>
      <c r="D794" s="16">
        <f t="shared" si="61"/>
        <v>3.2455921368000045</v>
      </c>
      <c r="E794" s="18">
        <f t="shared" si="62"/>
        <v>1414.0348462627426</v>
      </c>
      <c r="F794" s="18">
        <f t="shared" si="63"/>
        <v>6.9963270246228407E-2</v>
      </c>
      <c r="G794" s="16">
        <f t="shared" si="64"/>
        <v>-27.690710546966489</v>
      </c>
    </row>
    <row r="795" spans="1:7" x14ac:dyDescent="0.25">
      <c r="A795" s="18">
        <v>39.15</v>
      </c>
      <c r="B795" s="18">
        <v>1015</v>
      </c>
      <c r="C795" s="16">
        <f t="shared" si="60"/>
        <v>6.8489040983793865</v>
      </c>
      <c r="D795" s="16">
        <f t="shared" si="61"/>
        <v>3.1345954515529515</v>
      </c>
      <c r="E795" s="18">
        <f t="shared" si="62"/>
        <v>1414.8839956825159</v>
      </c>
      <c r="F795" s="18">
        <f t="shared" si="63"/>
        <v>7.1191201551498787E-2</v>
      </c>
      <c r="G795" s="16">
        <f t="shared" si="64"/>
        <v>-28.24506651727874</v>
      </c>
    </row>
    <row r="796" spans="1:7" x14ac:dyDescent="0.25">
      <c r="A796" s="18">
        <v>39.200000000000003</v>
      </c>
      <c r="B796" s="18">
        <v>1015</v>
      </c>
      <c r="C796" s="16">
        <f t="shared" si="60"/>
        <v>6.8373292002208883</v>
      </c>
      <c r="D796" s="16">
        <f t="shared" si="61"/>
        <v>3.0233046486588249</v>
      </c>
      <c r="E796" s="18">
        <f t="shared" si="62"/>
        <v>1415.7331451022894</v>
      </c>
      <c r="F796" s="18">
        <f t="shared" si="63"/>
        <v>7.2489668977005192E-2</v>
      </c>
      <c r="G796" s="16">
        <f t="shared" si="64"/>
        <v>-28.829854683381232</v>
      </c>
    </row>
    <row r="797" spans="1:7" x14ac:dyDescent="0.25">
      <c r="A797" s="18">
        <v>39.25</v>
      </c>
      <c r="B797" s="18">
        <v>1070</v>
      </c>
      <c r="C797" s="16">
        <f t="shared" si="60"/>
        <v>8.2270501841558659</v>
      </c>
      <c r="D797" s="16">
        <f t="shared" si="61"/>
        <v>2.9117197281176543</v>
      </c>
      <c r="E797" s="18">
        <f t="shared" si="62"/>
        <v>1416.5822945220625</v>
      </c>
      <c r="F797" s="18">
        <f t="shared" si="63"/>
        <v>7.3865609879544755E-2</v>
      </c>
      <c r="G797" s="16">
        <f t="shared" si="64"/>
        <v>-25.385436604808429</v>
      </c>
    </row>
    <row r="798" spans="1:7" x14ac:dyDescent="0.25">
      <c r="A798" s="18">
        <v>39.299999999999997</v>
      </c>
      <c r="B798" s="18">
        <v>1070</v>
      </c>
      <c r="C798" s="16">
        <f t="shared" si="60"/>
        <v>8.2137364043239032</v>
      </c>
      <c r="D798" s="16">
        <f t="shared" si="61"/>
        <v>2.7998406899294257</v>
      </c>
      <c r="E798" s="18">
        <f t="shared" si="62"/>
        <v>1417.4314439418358</v>
      </c>
      <c r="F798" s="18">
        <f t="shared" si="63"/>
        <v>7.532695501735831E-2</v>
      </c>
      <c r="G798" s="16">
        <f t="shared" si="64"/>
        <v>-25.960049275716433</v>
      </c>
    </row>
    <row r="799" spans="1:7" x14ac:dyDescent="0.25">
      <c r="A799" s="18">
        <v>39.35</v>
      </c>
      <c r="B799" s="18">
        <v>1069</v>
      </c>
      <c r="C799" s="16">
        <f t="shared" si="60"/>
        <v>8.1750360237380963</v>
      </c>
      <c r="D799" s="16">
        <f t="shared" si="61"/>
        <v>2.6876675340941221</v>
      </c>
      <c r="E799" s="18">
        <f t="shared" si="62"/>
        <v>1418.2805933616094</v>
      </c>
      <c r="F799" s="18">
        <f t="shared" si="63"/>
        <v>7.6882819172986908E-2</v>
      </c>
      <c r="G799" s="16">
        <f t="shared" si="64"/>
        <v>-26.647041243033321</v>
      </c>
    </row>
    <row r="800" spans="1:7" x14ac:dyDescent="0.25">
      <c r="A800" s="18">
        <v>39.4</v>
      </c>
      <c r="B800" s="18">
        <v>1092</v>
      </c>
      <c r="C800" s="16">
        <f t="shared" si="60"/>
        <v>8.7455634583911639</v>
      </c>
      <c r="D800" s="16">
        <f t="shared" si="61"/>
        <v>2.575200260611775</v>
      </c>
      <c r="E800" s="18">
        <f t="shared" si="62"/>
        <v>1419.1297427813824</v>
      </c>
      <c r="F800" s="18">
        <f t="shared" si="63"/>
        <v>7.8543738468206531E-2</v>
      </c>
      <c r="G800" s="16">
        <f t="shared" si="64"/>
        <v>-25.491727106419823</v>
      </c>
    </row>
    <row r="801" spans="1:7" x14ac:dyDescent="0.25">
      <c r="A801" s="18">
        <v>39.450000000000003</v>
      </c>
      <c r="B801" s="18">
        <v>1092</v>
      </c>
      <c r="C801" s="16">
        <f t="shared" si="60"/>
        <v>8.7316207571478426</v>
      </c>
      <c r="D801" s="16">
        <f t="shared" si="61"/>
        <v>2.4624388694823538</v>
      </c>
      <c r="E801" s="18">
        <f t="shared" si="62"/>
        <v>1419.978892201156</v>
      </c>
      <c r="F801" s="18">
        <f t="shared" si="63"/>
        <v>8.0321968517065495E-2</v>
      </c>
      <c r="G801" s="16">
        <f t="shared" si="64"/>
        <v>-26.146122316293503</v>
      </c>
    </row>
    <row r="802" spans="1:7" x14ac:dyDescent="0.25">
      <c r="A802" s="18">
        <v>39.5</v>
      </c>
      <c r="B802" s="18">
        <v>1109</v>
      </c>
      <c r="C802" s="16">
        <f t="shared" si="60"/>
        <v>9.1480856547014131</v>
      </c>
      <c r="D802" s="16">
        <f t="shared" si="61"/>
        <v>2.34938336070589</v>
      </c>
      <c r="E802" s="18">
        <f t="shared" si="62"/>
        <v>1420.8280416209293</v>
      </c>
      <c r="F802" s="18">
        <f t="shared" si="63"/>
        <v>8.2231862750005533E-2</v>
      </c>
      <c r="G802" s="16">
        <f t="shared" si="64"/>
        <v>-25.449006550110564</v>
      </c>
    </row>
    <row r="803" spans="1:7" x14ac:dyDescent="0.25">
      <c r="A803" s="18">
        <v>39.549999999999997</v>
      </c>
      <c r="B803" s="18">
        <v>1097</v>
      </c>
      <c r="C803" s="16">
        <f t="shared" si="60"/>
        <v>8.8302410552283774</v>
      </c>
      <c r="D803" s="16">
        <f t="shared" si="61"/>
        <v>2.2360337342823668</v>
      </c>
      <c r="E803" s="18">
        <f t="shared" si="62"/>
        <v>1421.6771910407024</v>
      </c>
      <c r="F803" s="18">
        <f t="shared" si="63"/>
        <v>8.4290357695466778E-2</v>
      </c>
      <c r="G803" s="16">
        <f t="shared" si="64"/>
        <v>-27.178680485098422</v>
      </c>
    </row>
    <row r="804" spans="1:7" x14ac:dyDescent="0.25">
      <c r="A804" s="18">
        <v>39.6</v>
      </c>
      <c r="B804" s="18">
        <v>1097</v>
      </c>
      <c r="C804" s="16">
        <f t="shared" si="60"/>
        <v>8.8162219694497921</v>
      </c>
      <c r="D804" s="16">
        <f t="shared" si="61"/>
        <v>2.1223899902117691</v>
      </c>
      <c r="E804" s="18">
        <f t="shared" si="62"/>
        <v>1422.5263404604759</v>
      </c>
      <c r="F804" s="18">
        <f t="shared" si="63"/>
        <v>8.6517602892123277E-2</v>
      </c>
      <c r="G804" s="16">
        <f t="shared" si="64"/>
        <v>-27.980134560530217</v>
      </c>
    </row>
    <row r="805" spans="1:7" x14ac:dyDescent="0.25">
      <c r="A805" s="18">
        <v>39.65</v>
      </c>
      <c r="B805" s="18">
        <v>1107</v>
      </c>
      <c r="C805" s="16">
        <f t="shared" si="60"/>
        <v>9.0544376324967004</v>
      </c>
      <c r="D805" s="16">
        <f t="shared" si="61"/>
        <v>2.0084521284941284</v>
      </c>
      <c r="E805" s="18">
        <f t="shared" si="62"/>
        <v>1423.3754898802492</v>
      </c>
      <c r="F805" s="18">
        <f t="shared" si="63"/>
        <v>8.8937789294096486E-2</v>
      </c>
      <c r="G805" s="16">
        <f t="shared" si="64"/>
        <v>-27.959109364574871</v>
      </c>
    </row>
    <row r="806" spans="1:7" x14ac:dyDescent="0.25">
      <c r="A806" s="18">
        <v>39.700000000000003</v>
      </c>
      <c r="B806" s="18">
        <v>1107</v>
      </c>
      <c r="C806" s="16">
        <f t="shared" si="60"/>
        <v>9.0401566788193826</v>
      </c>
      <c r="D806" s="16">
        <f t="shared" si="61"/>
        <v>1.8942201491294128</v>
      </c>
      <c r="E806" s="18">
        <f t="shared" si="62"/>
        <v>1424.2246393000228</v>
      </c>
      <c r="F806" s="18">
        <f t="shared" si="63"/>
        <v>9.1580254585328369E-2</v>
      </c>
      <c r="G806" s="16">
        <f t="shared" si="64"/>
        <v>-28.878040064337107</v>
      </c>
    </row>
    <row r="807" spans="1:7" x14ac:dyDescent="0.25">
      <c r="A807" s="18">
        <v>39.75</v>
      </c>
      <c r="B807" s="18">
        <v>1108</v>
      </c>
      <c r="C807" s="16">
        <f t="shared" si="60"/>
        <v>9.0510614855878675</v>
      </c>
      <c r="D807" s="16">
        <f t="shared" si="61"/>
        <v>1.7796940521176547</v>
      </c>
      <c r="E807" s="18">
        <f t="shared" si="62"/>
        <v>1425.0737887197959</v>
      </c>
      <c r="F807" s="18">
        <f t="shared" si="63"/>
        <v>9.4480981881389495E-2</v>
      </c>
      <c r="G807" s="16">
        <f t="shared" si="64"/>
        <v>-29.789295645606</v>
      </c>
    </row>
    <row r="808" spans="1:7" x14ac:dyDescent="0.25">
      <c r="A808" s="18">
        <v>39.799999999999997</v>
      </c>
      <c r="B808" s="18">
        <v>1126</v>
      </c>
      <c r="C808" s="16">
        <f t="shared" si="60"/>
        <v>9.4890671818456997</v>
      </c>
      <c r="D808" s="16">
        <f t="shared" si="61"/>
        <v>1.6648738374588374</v>
      </c>
      <c r="E808" s="18">
        <f t="shared" si="62"/>
        <v>1425.9229381395689</v>
      </c>
      <c r="F808" s="18">
        <f t="shared" si="63"/>
        <v>9.7684668749505377E-2</v>
      </c>
      <c r="G808" s="16">
        <f t="shared" si="64"/>
        <v>-29.135240213220303</v>
      </c>
    </row>
    <row r="809" spans="1:7" x14ac:dyDescent="0.25">
      <c r="A809" s="18">
        <v>39.85</v>
      </c>
      <c r="B809" s="18">
        <v>1115</v>
      </c>
      <c r="C809" s="16">
        <f t="shared" si="60"/>
        <v>9.1982373777955555</v>
      </c>
      <c r="D809" s="16">
        <f t="shared" si="61"/>
        <v>1.5497595051529454</v>
      </c>
      <c r="E809" s="18">
        <f t="shared" si="62"/>
        <v>1426.7720875593425</v>
      </c>
      <c r="F809" s="18">
        <f t="shared" si="63"/>
        <v>0.10124764213898538</v>
      </c>
      <c r="G809" s="16">
        <f t="shared" si="64"/>
        <v>-31.40927925435351</v>
      </c>
    </row>
    <row r="810" spans="1:7" x14ac:dyDescent="0.25">
      <c r="A810" s="18">
        <v>39.9</v>
      </c>
      <c r="B810" s="18">
        <v>1132</v>
      </c>
      <c r="C810" s="16">
        <f t="shared" si="60"/>
        <v>9.6098834850927339</v>
      </c>
      <c r="D810" s="16">
        <f t="shared" si="61"/>
        <v>1.4343510552000109</v>
      </c>
      <c r="E810" s="18">
        <f t="shared" si="62"/>
        <v>1427.6212369791158</v>
      </c>
      <c r="F810" s="18">
        <f t="shared" si="63"/>
        <v>0.10524206085072289</v>
      </c>
      <c r="G810" s="16">
        <f t="shared" si="64"/>
        <v>-30.960834149889411</v>
      </c>
    </row>
    <row r="811" spans="1:7" x14ac:dyDescent="0.25">
      <c r="A811" s="18">
        <v>39.950000000000003</v>
      </c>
      <c r="B811" s="18">
        <v>1157</v>
      </c>
      <c r="C811" s="16">
        <f t="shared" si="60"/>
        <v>10.220742139864832</v>
      </c>
      <c r="D811" s="16">
        <f t="shared" si="61"/>
        <v>1.3186484876000009</v>
      </c>
      <c r="E811" s="18">
        <f t="shared" si="62"/>
        <v>1428.4703863988893</v>
      </c>
      <c r="F811" s="18">
        <f t="shared" si="63"/>
        <v>0.10976213651667759</v>
      </c>
      <c r="G811" s="16">
        <f t="shared" si="64"/>
        <v>-29.652431936836638</v>
      </c>
    </row>
    <row r="812" spans="1:7" x14ac:dyDescent="0.25">
      <c r="A812" s="18">
        <v>40</v>
      </c>
      <c r="B812" s="18">
        <v>1157</v>
      </c>
      <c r="C812" s="16">
        <f t="shared" si="60"/>
        <v>10.205066295058822</v>
      </c>
      <c r="D812" s="16">
        <f t="shared" si="61"/>
        <v>1.2026518023529487</v>
      </c>
      <c r="E812" s="18">
        <f t="shared" si="62"/>
        <v>1429.3195358186624</v>
      </c>
      <c r="F812" s="18">
        <f t="shared" si="63"/>
        <v>0.11493362888992581</v>
      </c>
      <c r="G812" s="16">
        <f t="shared" si="64"/>
        <v>-31.160447333323578</v>
      </c>
    </row>
    <row r="813" spans="1:7" x14ac:dyDescent="0.25">
      <c r="A813" s="18">
        <v>40.049999999999997</v>
      </c>
      <c r="B813" s="18">
        <v>1235</v>
      </c>
      <c r="C813" s="16">
        <f t="shared" si="60"/>
        <v>12.136987790248659</v>
      </c>
      <c r="D813" s="16">
        <f t="shared" si="61"/>
        <v>1.0863609994588377</v>
      </c>
      <c r="E813" s="18">
        <f t="shared" si="62"/>
        <v>1430.1686852384357</v>
      </c>
      <c r="F813" s="18">
        <f t="shared" si="63"/>
        <v>0.12092886854983728</v>
      </c>
      <c r="G813" s="16">
        <f t="shared" si="64"/>
        <v>-23.470155875742144</v>
      </c>
    </row>
    <row r="814" spans="1:7" x14ac:dyDescent="0.25">
      <c r="A814" s="18">
        <v>40.1</v>
      </c>
      <c r="B814" s="18">
        <v>1235</v>
      </c>
      <c r="C814" s="16">
        <f t="shared" si="60"/>
        <v>12.118947034386974</v>
      </c>
      <c r="D814" s="16">
        <f t="shared" si="61"/>
        <v>0.96977607891765127</v>
      </c>
      <c r="E814" s="18">
        <f t="shared" si="62"/>
        <v>1431.0178346582093</v>
      </c>
      <c r="F814" s="18">
        <f t="shared" si="63"/>
        <v>0.1279915618843481</v>
      </c>
      <c r="G814" s="16">
        <f t="shared" si="64"/>
        <v>-24.964505660073353</v>
      </c>
    </row>
    <row r="815" spans="1:7" x14ac:dyDescent="0.25">
      <c r="A815" s="18">
        <v>40.15</v>
      </c>
      <c r="B815" s="18">
        <v>1235</v>
      </c>
      <c r="C815" s="16">
        <f t="shared" si="60"/>
        <v>12.100943886444071</v>
      </c>
      <c r="D815" s="16">
        <f t="shared" si="61"/>
        <v>0.85289704072942274</v>
      </c>
      <c r="E815" s="18">
        <f t="shared" si="62"/>
        <v>1431.8669840779824</v>
      </c>
      <c r="F815" s="18">
        <f t="shared" si="63"/>
        <v>0.13647992296792291</v>
      </c>
      <c r="G815" s="16">
        <f t="shared" si="64"/>
        <v>-26.751987499472015</v>
      </c>
    </row>
    <row r="816" spans="1:7" x14ac:dyDescent="0.25">
      <c r="A816" s="18">
        <v>40.200000000000003</v>
      </c>
      <c r="B816" s="18">
        <v>1293</v>
      </c>
      <c r="C816" s="16">
        <f t="shared" si="60"/>
        <v>13.525764275743631</v>
      </c>
      <c r="D816" s="16">
        <f t="shared" si="61"/>
        <v>0.73572388489411855</v>
      </c>
      <c r="E816" s="18">
        <f t="shared" si="62"/>
        <v>1432.7161334977559</v>
      </c>
      <c r="F816" s="18">
        <f t="shared" si="63"/>
        <v>0.14694663478299699</v>
      </c>
      <c r="G816" s="16">
        <f t="shared" si="64"/>
        <v>-20.422703493372538</v>
      </c>
    </row>
    <row r="817" spans="1:7" x14ac:dyDescent="0.25">
      <c r="A817" s="18">
        <v>40.25</v>
      </c>
      <c r="B817" s="18">
        <v>1293</v>
      </c>
      <c r="C817" s="16">
        <f t="shared" si="60"/>
        <v>13.50604364251955</v>
      </c>
      <c r="D817" s="16">
        <f t="shared" si="61"/>
        <v>0.61825661141177235</v>
      </c>
      <c r="E817" s="18">
        <f t="shared" si="62"/>
        <v>1433.5652829175292</v>
      </c>
      <c r="F817" s="18">
        <f t="shared" si="63"/>
        <v>0.16029969198233016</v>
      </c>
      <c r="G817" s="16">
        <f t="shared" si="64"/>
        <v>-22.433465210713663</v>
      </c>
    </row>
    <row r="818" spans="1:7" x14ac:dyDescent="0.25">
      <c r="A818" s="18">
        <v>40.299999999999997</v>
      </c>
      <c r="B818" s="18">
        <v>1347</v>
      </c>
      <c r="C818" s="16">
        <f t="shared" si="60"/>
        <v>14.826315017873013</v>
      </c>
      <c r="D818" s="16">
        <f t="shared" si="61"/>
        <v>0.50049522028236726</v>
      </c>
      <c r="E818" s="18">
        <f t="shared" si="62"/>
        <v>1434.4144323373023</v>
      </c>
      <c r="F818" s="18">
        <f t="shared" si="63"/>
        <v>0.17816283112611128</v>
      </c>
      <c r="G818" s="16">
        <f t="shared" si="64"/>
        <v>-15.484833101085078</v>
      </c>
    </row>
    <row r="819" spans="1:7" x14ac:dyDescent="0.25">
      <c r="A819" s="18">
        <v>40.35</v>
      </c>
      <c r="B819" s="18">
        <v>1347</v>
      </c>
      <c r="C819" s="16">
        <f t="shared" si="60"/>
        <v>14.805017093221954</v>
      </c>
      <c r="D819" s="16">
        <f t="shared" si="61"/>
        <v>0.38243971150588657</v>
      </c>
      <c r="E819" s="18">
        <f t="shared" si="62"/>
        <v>1435.2635817570758</v>
      </c>
      <c r="F819" s="18">
        <f t="shared" si="63"/>
        <v>0.20381473637988673</v>
      </c>
      <c r="G819" s="16">
        <f t="shared" si="64"/>
        <v>-17.911471798781221</v>
      </c>
    </row>
    <row r="820" spans="1:7" x14ac:dyDescent="0.25">
      <c r="A820" s="18">
        <v>40.4</v>
      </c>
      <c r="B820" s="18">
        <v>1383</v>
      </c>
      <c r="C820" s="16">
        <f t="shared" si="60"/>
        <v>15.674853714977289</v>
      </c>
      <c r="D820" s="16">
        <f t="shared" si="61"/>
        <v>0.26409008508236392</v>
      </c>
      <c r="E820" s="18">
        <f t="shared" si="62"/>
        <v>1436.1127311768491</v>
      </c>
      <c r="F820" s="18">
        <f t="shared" si="63"/>
        <v>0.24526807597174971</v>
      </c>
      <c r="G820" s="16">
        <f t="shared" si="64"/>
        <v>-12.962084518299168</v>
      </c>
    </row>
    <row r="821" spans="1:7" x14ac:dyDescent="0.25">
      <c r="A821" s="18">
        <v>40.450000000000003</v>
      </c>
      <c r="B821" s="18">
        <v>1404</v>
      </c>
      <c r="C821" s="16">
        <f t="shared" si="60"/>
        <v>16.171704483090526</v>
      </c>
      <c r="D821" s="16">
        <f t="shared" si="61"/>
        <v>0.14544634101176557</v>
      </c>
      <c r="E821" s="18">
        <f t="shared" si="62"/>
        <v>1436.9618805966227</v>
      </c>
      <c r="F821" s="18">
        <f t="shared" si="63"/>
        <v>0.33049559271765755</v>
      </c>
      <c r="G821" s="16">
        <f t="shared" si="64"/>
        <v>-10.845686890188142</v>
      </c>
    </row>
    <row r="822" spans="1:7" x14ac:dyDescent="0.25">
      <c r="A822" s="18">
        <v>40.5</v>
      </c>
      <c r="B822" s="18">
        <v>1408</v>
      </c>
      <c r="C822" s="16">
        <f t="shared" si="60"/>
        <v>16.247568110599854</v>
      </c>
      <c r="D822" s="16">
        <f t="shared" si="61"/>
        <v>2.6508479294125292E-2</v>
      </c>
      <c r="E822" s="18">
        <f t="shared" si="62"/>
        <v>1437.8110300163958</v>
      </c>
      <c r="F822" s="18">
        <f t="shared" si="63"/>
        <v>0.77414919279703109</v>
      </c>
      <c r="G822" s="16">
        <f t="shared" si="64"/>
        <v>-23.057663305793056</v>
      </c>
    </row>
    <row r="823" spans="1:7" x14ac:dyDescent="0.25">
      <c r="A823" s="18">
        <v>40.511127016000003</v>
      </c>
      <c r="B823" s="18">
        <v>1408</v>
      </c>
      <c r="C82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331D-5211-4E01-AF92-9A5881DA4A1C}">
  <dimension ref="A1:M64"/>
  <sheetViews>
    <sheetView topLeftCell="A37" workbookViewId="0">
      <selection activeCell="C60" sqref="C60"/>
    </sheetView>
  </sheetViews>
  <sheetFormatPr defaultRowHeight="15" x14ac:dyDescent="0.25"/>
  <cols>
    <col min="2" max="2" width="23.28515625" bestFit="1" customWidth="1"/>
    <col min="3" max="3" width="17.42578125" customWidth="1"/>
    <col min="4" max="4" width="17.42578125" bestFit="1" customWidth="1"/>
    <col min="5" max="5" width="15" customWidth="1"/>
    <col min="6" max="6" width="16.28515625" customWidth="1"/>
    <col min="7" max="7" width="14.28515625" customWidth="1"/>
    <col min="9" max="9" width="16.28515625" customWidth="1"/>
    <col min="12" max="12" width="26.85546875" customWidth="1"/>
    <col min="14" max="14" width="9.140625" customWidth="1"/>
  </cols>
  <sheetData>
    <row r="1" spans="1:10" x14ac:dyDescent="0.25">
      <c r="A1" t="s">
        <v>38</v>
      </c>
    </row>
    <row r="2" spans="1:10" x14ac:dyDescent="0.25">
      <c r="B2" s="11" t="s">
        <v>39</v>
      </c>
      <c r="C2" s="14">
        <v>8500</v>
      </c>
      <c r="E2" t="s">
        <v>44</v>
      </c>
      <c r="F2" s="16">
        <f>1/C2</f>
        <v>1.1764705882352942E-4</v>
      </c>
    </row>
    <row r="3" spans="1:10" x14ac:dyDescent="0.25">
      <c r="B3" s="11" t="s">
        <v>40</v>
      </c>
      <c r="C3" s="12">
        <v>50</v>
      </c>
      <c r="D3" s="15">
        <f>C3/1000</f>
        <v>0.05</v>
      </c>
    </row>
    <row r="4" spans="1:10" x14ac:dyDescent="0.25">
      <c r="B4" s="11" t="s">
        <v>41</v>
      </c>
      <c r="C4" s="12">
        <v>5</v>
      </c>
    </row>
    <row r="5" spans="1:10" x14ac:dyDescent="0.25">
      <c r="B5" s="11" t="s">
        <v>42</v>
      </c>
      <c r="C5" s="12">
        <v>5</v>
      </c>
    </row>
    <row r="6" spans="1:10" x14ac:dyDescent="0.25">
      <c r="B6" s="11" t="s">
        <v>43</v>
      </c>
      <c r="C6" s="13">
        <v>1000</v>
      </c>
    </row>
    <row r="8" spans="1:10" x14ac:dyDescent="0.25">
      <c r="A8" t="s">
        <v>34</v>
      </c>
    </row>
    <row r="10" spans="1:10" x14ac:dyDescent="0.25">
      <c r="B10" t="s">
        <v>35</v>
      </c>
      <c r="C10" t="s">
        <v>36</v>
      </c>
      <c r="D10" t="s">
        <v>37</v>
      </c>
    </row>
    <row r="11" spans="1:10" x14ac:dyDescent="0.25">
      <c r="B11" s="11">
        <v>0</v>
      </c>
      <c r="C11">
        <v>1000</v>
      </c>
      <c r="F11" t="s">
        <v>75</v>
      </c>
    </row>
    <row r="12" spans="1:10" x14ac:dyDescent="0.25">
      <c r="B12" s="11">
        <v>0.05</v>
      </c>
      <c r="C12">
        <v>980</v>
      </c>
      <c r="D12" s="6">
        <f>( C12+(500*$F$2*B12*($B$21-B12))-($C$11+$C$4) )/B12</f>
        <v>-499.97352941176359</v>
      </c>
      <c r="F12" s="11" t="s">
        <v>45</v>
      </c>
      <c r="G12">
        <v>980</v>
      </c>
      <c r="I12" s="11" t="s">
        <v>50</v>
      </c>
      <c r="J12">
        <v>980</v>
      </c>
    </row>
    <row r="13" spans="1:10" x14ac:dyDescent="0.25">
      <c r="B13" s="11">
        <v>0.1</v>
      </c>
      <c r="C13">
        <v>960</v>
      </c>
      <c r="D13" s="6">
        <f t="shared" ref="D13:D20" si="0">( C13+(500*$F$2*B13*($B$21-B13))-($C$11+$C$4) )/B13</f>
        <v>-449.97647058823532</v>
      </c>
      <c r="F13" s="11" t="s">
        <v>46</v>
      </c>
      <c r="G13">
        <v>0.05</v>
      </c>
      <c r="I13" s="11" t="s">
        <v>51</v>
      </c>
      <c r="J13">
        <v>1.3235287500000001E-3</v>
      </c>
    </row>
    <row r="14" spans="1:10" x14ac:dyDescent="0.25">
      <c r="B14" s="11">
        <v>0.15</v>
      </c>
      <c r="C14">
        <v>960</v>
      </c>
      <c r="D14" s="6">
        <f t="shared" si="0"/>
        <v>-299.97941176470556</v>
      </c>
      <c r="F14" s="11" t="s">
        <v>47</v>
      </c>
      <c r="G14">
        <v>0.5</v>
      </c>
      <c r="I14" s="11" t="s">
        <v>52</v>
      </c>
      <c r="J14">
        <v>1005</v>
      </c>
    </row>
    <row r="15" spans="1:10" x14ac:dyDescent="0.25">
      <c r="B15" s="11">
        <v>0.2</v>
      </c>
      <c r="C15">
        <v>970</v>
      </c>
      <c r="D15" s="6">
        <f t="shared" si="0"/>
        <v>-174.98235294117649</v>
      </c>
      <c r="F15" s="11" t="s">
        <v>48</v>
      </c>
      <c r="G15">
        <v>0.45</v>
      </c>
      <c r="I15" s="11" t="s">
        <v>53</v>
      </c>
      <c r="J15">
        <v>-499.97352942499998</v>
      </c>
    </row>
    <row r="16" spans="1:10" x14ac:dyDescent="0.25">
      <c r="B16" s="11">
        <v>0.25</v>
      </c>
      <c r="C16">
        <v>977</v>
      </c>
      <c r="D16" s="6">
        <f t="shared" si="0"/>
        <v>-111.98529411764684</v>
      </c>
      <c r="F16" s="11" t="s">
        <v>49</v>
      </c>
      <c r="G16">
        <v>1005</v>
      </c>
    </row>
    <row r="17" spans="1:13" x14ac:dyDescent="0.25">
      <c r="B17" s="11">
        <v>0.3</v>
      </c>
      <c r="C17">
        <v>960</v>
      </c>
      <c r="D17" s="6">
        <f t="shared" si="0"/>
        <v>-149.98823529411766</v>
      </c>
    </row>
    <row r="18" spans="1:13" x14ac:dyDescent="0.25">
      <c r="B18" s="11">
        <v>0.35</v>
      </c>
      <c r="C18">
        <v>940</v>
      </c>
      <c r="D18" s="6">
        <f t="shared" si="0"/>
        <v>-185.7054621848738</v>
      </c>
    </row>
    <row r="19" spans="1:13" x14ac:dyDescent="0.25">
      <c r="B19" s="11">
        <v>0.4</v>
      </c>
      <c r="C19">
        <v>940</v>
      </c>
      <c r="D19" s="6">
        <f t="shared" si="0"/>
        <v>-162.49411764705883</v>
      </c>
    </row>
    <row r="20" spans="1:13" x14ac:dyDescent="0.25">
      <c r="B20" s="11">
        <v>0.45</v>
      </c>
      <c r="C20">
        <v>940</v>
      </c>
      <c r="D20" s="6">
        <f t="shared" si="0"/>
        <v>-144.44150326797373</v>
      </c>
    </row>
    <row r="21" spans="1:13" x14ac:dyDescent="0.25">
      <c r="B21" s="11">
        <v>0.5</v>
      </c>
      <c r="C21">
        <v>950</v>
      </c>
      <c r="D21" s="6"/>
    </row>
    <row r="22" spans="1:13" x14ac:dyDescent="0.25">
      <c r="C22" t="s">
        <v>54</v>
      </c>
      <c r="D22" s="6">
        <f>MAX(D12:D20)</f>
        <v>-111.98529411764684</v>
      </c>
    </row>
    <row r="24" spans="1:13" x14ac:dyDescent="0.25">
      <c r="A24" t="s">
        <v>55</v>
      </c>
    </row>
    <row r="26" spans="1:13" x14ac:dyDescent="0.25">
      <c r="B26" s="11" t="s">
        <v>56</v>
      </c>
      <c r="C26" s="17">
        <f>((C21+C5) - (C11+C4))/B21</f>
        <v>-100</v>
      </c>
    </row>
    <row r="27" spans="1:13" x14ac:dyDescent="0.25">
      <c r="C27" t="s">
        <v>57</v>
      </c>
    </row>
    <row r="29" spans="1:13" x14ac:dyDescent="0.25">
      <c r="A29" t="s">
        <v>58</v>
      </c>
    </row>
    <row r="31" spans="1:13" x14ac:dyDescent="0.25">
      <c r="B31" t="s">
        <v>35</v>
      </c>
      <c r="C31" t="s">
        <v>36</v>
      </c>
      <c r="D31" t="s">
        <v>62</v>
      </c>
      <c r="E31" t="s">
        <v>64</v>
      </c>
      <c r="F31" t="s">
        <v>63</v>
      </c>
      <c r="G31" t="s">
        <v>59</v>
      </c>
      <c r="I31" t="s">
        <v>75</v>
      </c>
    </row>
    <row r="32" spans="1:13" x14ac:dyDescent="0.25">
      <c r="B32">
        <v>0</v>
      </c>
      <c r="C32">
        <v>1000</v>
      </c>
      <c r="I32" s="11" t="s">
        <v>45</v>
      </c>
      <c r="J32">
        <v>980</v>
      </c>
      <c r="L32" s="11" t="s">
        <v>50</v>
      </c>
      <c r="M32">
        <v>980</v>
      </c>
    </row>
    <row r="33" spans="1:13" x14ac:dyDescent="0.25">
      <c r="B33">
        <v>0.05</v>
      </c>
      <c r="C33">
        <v>980</v>
      </c>
      <c r="D33" s="6">
        <f>500*$F$2*B33*($B$42 - B33)</f>
        <v>1.3235294117647058E-3</v>
      </c>
      <c r="E33">
        <f>(($C$32+$C$4)*($B$42-B33) + ($C$42 + $C$5)*B33)/$B$42</f>
        <v>1000</v>
      </c>
      <c r="F33">
        <f>SQRT( (0.002 *$B$42) / ((300/$C$6) * B33 * ($B$42 - B33)) )</f>
        <v>0.38490017945975052</v>
      </c>
      <c r="G33" s="6">
        <f>(C33 + D33 - E33) * F33</f>
        <v>-7.6974941624868807</v>
      </c>
      <c r="I33" s="11" t="s">
        <v>46</v>
      </c>
      <c r="J33">
        <v>0.05</v>
      </c>
      <c r="L33" s="11" t="s">
        <v>62</v>
      </c>
      <c r="M33">
        <v>1.3235294117647E-3</v>
      </c>
    </row>
    <row r="34" spans="1:13" x14ac:dyDescent="0.25">
      <c r="B34">
        <v>0.1</v>
      </c>
      <c r="C34">
        <v>960</v>
      </c>
      <c r="D34" s="6">
        <f t="shared" ref="D34:D41" si="1">500*$F$2*B34*($B$42 - B34)</f>
        <v>2.3529411764705885E-3</v>
      </c>
      <c r="E34">
        <f t="shared" ref="E34:E41" si="2">(($C$32+$C$4)*($B$42-B34) + ($C$42 + $C$5)*B34)/$B$42</f>
        <v>995</v>
      </c>
      <c r="F34">
        <f t="shared" ref="F34:F41" si="3">SQRT( (0.002 *$B$42) / ((300/$C$6) * B34 * ($B$42 - B34)) )</f>
        <v>0.28867513459481287</v>
      </c>
      <c r="G34" s="6">
        <f t="shared" ref="G34:G41" si="4">(C34 + D34 - E34) * F34</f>
        <v>-10.10295047520764</v>
      </c>
      <c r="I34" s="11" t="s">
        <v>47</v>
      </c>
      <c r="J34">
        <v>0.5</v>
      </c>
      <c r="L34" s="11" t="s">
        <v>64</v>
      </c>
      <c r="M34">
        <v>1000</v>
      </c>
    </row>
    <row r="35" spans="1:13" x14ac:dyDescent="0.25">
      <c r="B35">
        <v>0.15</v>
      </c>
      <c r="C35">
        <v>960</v>
      </c>
      <c r="D35" s="6">
        <f t="shared" si="1"/>
        <v>3.0882352941176468E-3</v>
      </c>
      <c r="E35">
        <f t="shared" si="2"/>
        <v>990</v>
      </c>
      <c r="F35">
        <f t="shared" si="3"/>
        <v>0.25197631533948484</v>
      </c>
      <c r="G35" s="6">
        <f t="shared" si="4"/>
        <v>-7.558511298034218</v>
      </c>
      <c r="I35" s="11" t="s">
        <v>48</v>
      </c>
      <c r="J35">
        <v>0.45</v>
      </c>
      <c r="L35" s="11" t="s">
        <v>63</v>
      </c>
      <c r="M35">
        <v>0.38490017945975002</v>
      </c>
    </row>
    <row r="36" spans="1:13" x14ac:dyDescent="0.25">
      <c r="B36">
        <v>0.2</v>
      </c>
      <c r="C36">
        <v>970</v>
      </c>
      <c r="D36" s="6">
        <f t="shared" si="1"/>
        <v>3.529411764705882E-3</v>
      </c>
      <c r="E36">
        <f t="shared" si="2"/>
        <v>985</v>
      </c>
      <c r="F36">
        <f t="shared" si="3"/>
        <v>0.23570226039551584</v>
      </c>
      <c r="G36" s="6">
        <f t="shared" si="4"/>
        <v>-3.5347020156019306</v>
      </c>
      <c r="I36" s="11" t="s">
        <v>61</v>
      </c>
      <c r="J36">
        <v>985</v>
      </c>
      <c r="L36" s="11"/>
    </row>
    <row r="37" spans="1:13" x14ac:dyDescent="0.25">
      <c r="B37">
        <v>0.25</v>
      </c>
      <c r="C37">
        <v>977</v>
      </c>
      <c r="D37" s="6">
        <f t="shared" si="1"/>
        <v>3.6764705882352941E-3</v>
      </c>
      <c r="E37">
        <f t="shared" si="2"/>
        <v>980</v>
      </c>
      <c r="F37">
        <f t="shared" si="3"/>
        <v>0.23094010767585033</v>
      </c>
      <c r="G37" s="6">
        <f t="shared" si="4"/>
        <v>-0.69197127851402451</v>
      </c>
      <c r="I37" s="11" t="s">
        <v>49</v>
      </c>
      <c r="J37">
        <v>1005</v>
      </c>
      <c r="L37" s="11" t="s">
        <v>80</v>
      </c>
      <c r="M37">
        <f>(M32+M33-M34)*M35</f>
        <v>-7.6974941624868709</v>
      </c>
    </row>
    <row r="38" spans="1:13" x14ac:dyDescent="0.25">
      <c r="B38">
        <v>0.3</v>
      </c>
      <c r="C38">
        <v>960</v>
      </c>
      <c r="D38" s="6">
        <f t="shared" si="1"/>
        <v>3.5294117647058825E-3</v>
      </c>
      <c r="E38">
        <f t="shared" si="2"/>
        <v>975</v>
      </c>
      <c r="F38">
        <f t="shared" si="3"/>
        <v>0.23570226039551584</v>
      </c>
      <c r="G38" s="6">
        <f t="shared" si="4"/>
        <v>-3.5347020156019306</v>
      </c>
    </row>
    <row r="39" spans="1:13" x14ac:dyDescent="0.25">
      <c r="B39">
        <v>0.35</v>
      </c>
      <c r="C39">
        <v>940</v>
      </c>
      <c r="D39" s="6">
        <f t="shared" si="1"/>
        <v>3.0882352941176473E-3</v>
      </c>
      <c r="E39">
        <f t="shared" si="2"/>
        <v>970</v>
      </c>
      <c r="F39">
        <f t="shared" si="3"/>
        <v>0.25197631533948484</v>
      </c>
      <c r="G39" s="6">
        <f t="shared" si="4"/>
        <v>-7.558511298034218</v>
      </c>
      <c r="K39" s="11"/>
    </row>
    <row r="40" spans="1:13" x14ac:dyDescent="0.25">
      <c r="B40">
        <v>0.4</v>
      </c>
      <c r="C40">
        <v>940</v>
      </c>
      <c r="D40" s="6">
        <f t="shared" si="1"/>
        <v>2.3529411764705876E-3</v>
      </c>
      <c r="E40">
        <f t="shared" si="2"/>
        <v>965</v>
      </c>
      <c r="F40">
        <f t="shared" si="3"/>
        <v>0.28867513459481292</v>
      </c>
      <c r="G40" s="6">
        <f t="shared" si="4"/>
        <v>-7.216199129259512</v>
      </c>
    </row>
    <row r="41" spans="1:13" x14ac:dyDescent="0.25">
      <c r="B41">
        <v>0.45</v>
      </c>
      <c r="C41">
        <v>940</v>
      </c>
      <c r="D41" s="6">
        <f t="shared" si="1"/>
        <v>1.3235294117647056E-3</v>
      </c>
      <c r="E41">
        <f t="shared" si="2"/>
        <v>960</v>
      </c>
      <c r="F41">
        <f t="shared" si="3"/>
        <v>0.38490017945975052</v>
      </c>
      <c r="G41" s="6">
        <f t="shared" si="4"/>
        <v>-7.6974941624868807</v>
      </c>
    </row>
    <row r="42" spans="1:13" x14ac:dyDescent="0.25">
      <c r="B42">
        <v>0.5</v>
      </c>
      <c r="C42">
        <v>950</v>
      </c>
      <c r="D42" s="16"/>
    </row>
    <row r="43" spans="1:13" x14ac:dyDescent="0.25">
      <c r="D43" s="16"/>
      <c r="F43" s="11" t="s">
        <v>60</v>
      </c>
      <c r="G43" s="6">
        <f>MAX(G33:G41)</f>
        <v>-0.69197127851402451</v>
      </c>
    </row>
    <row r="45" spans="1:13" x14ac:dyDescent="0.25">
      <c r="A45" t="s">
        <v>65</v>
      </c>
    </row>
    <row r="47" spans="1:13" x14ac:dyDescent="0.25">
      <c r="B47" s="11" t="s">
        <v>66</v>
      </c>
      <c r="C47">
        <f>6.9 + 20 * LN( SQRT( POWER(G43 - 0.1, 2) + 1) + G43 - 0.1)</f>
        <v>-7.6277318824237135</v>
      </c>
      <c r="E47" t="s">
        <v>79</v>
      </c>
    </row>
    <row r="48" spans="1:13" x14ac:dyDescent="0.25">
      <c r="E48" s="11" t="s">
        <v>67</v>
      </c>
      <c r="F48">
        <f>G43-0.1</f>
        <v>-0.79197127851402449</v>
      </c>
    </row>
    <row r="49" spans="1:6" x14ac:dyDescent="0.25">
      <c r="E49" s="11" t="s">
        <v>68</v>
      </c>
      <c r="F49">
        <f>F48*F48</f>
        <v>0.6272185059911386</v>
      </c>
    </row>
    <row r="50" spans="1:6" x14ac:dyDescent="0.25">
      <c r="E50" s="11" t="s">
        <v>69</v>
      </c>
      <c r="F50">
        <f>F49+1</f>
        <v>1.6272185059911386</v>
      </c>
    </row>
    <row r="51" spans="1:6" x14ac:dyDescent="0.25">
      <c r="E51" s="11" t="s">
        <v>70</v>
      </c>
      <c r="F51">
        <f>SQRT(F50)</f>
        <v>1.27562475124589</v>
      </c>
    </row>
    <row r="52" spans="1:6" x14ac:dyDescent="0.25">
      <c r="E52" s="11" t="s">
        <v>71</v>
      </c>
      <c r="F52" s="6">
        <f>F51+G43</f>
        <v>0.58365347273186552</v>
      </c>
    </row>
    <row r="53" spans="1:6" x14ac:dyDescent="0.25">
      <c r="E53" s="11" t="s">
        <v>72</v>
      </c>
      <c r="F53">
        <f>F52 - 0.1</f>
        <v>0.48365347273186554</v>
      </c>
    </row>
    <row r="54" spans="1:6" x14ac:dyDescent="0.25">
      <c r="E54" s="11" t="s">
        <v>73</v>
      </c>
      <c r="F54">
        <f>LN(F53)</f>
        <v>-0.72638659412118567</v>
      </c>
    </row>
    <row r="55" spans="1:6" x14ac:dyDescent="0.25">
      <c r="E55" s="11" t="s">
        <v>74</v>
      </c>
      <c r="F55">
        <f>20 *F54</f>
        <v>-14.527731882423714</v>
      </c>
    </row>
    <row r="56" spans="1:6" x14ac:dyDescent="0.25">
      <c r="E56" s="11" t="s">
        <v>77</v>
      </c>
      <c r="F56">
        <f>6.9 + F55</f>
        <v>-7.6277318824237135</v>
      </c>
    </row>
    <row r="58" spans="1:6" x14ac:dyDescent="0.25">
      <c r="A58" t="s">
        <v>76</v>
      </c>
    </row>
    <row r="60" spans="1:6" x14ac:dyDescent="0.25">
      <c r="B60" s="11" t="s">
        <v>78</v>
      </c>
      <c r="C60">
        <f>C47 + ((1 - EXP(-C47/6)) * (10 + (0.02 * B42)))</f>
        <v>-33.30782834890087</v>
      </c>
      <c r="E60" t="s">
        <v>81</v>
      </c>
    </row>
    <row r="61" spans="1:6" x14ac:dyDescent="0.25">
      <c r="E61" s="11" t="s">
        <v>83</v>
      </c>
      <c r="F61">
        <f>10 + (0.002 * B42)</f>
        <v>10.000999999999999</v>
      </c>
    </row>
    <row r="62" spans="1:6" x14ac:dyDescent="0.25">
      <c r="B62" s="11" t="s">
        <v>86</v>
      </c>
      <c r="C62">
        <v>-33.307828348900799</v>
      </c>
      <c r="E62" s="11" t="s">
        <v>82</v>
      </c>
      <c r="F62">
        <f>-C47/6</f>
        <v>1.2712886470706188</v>
      </c>
    </row>
    <row r="63" spans="1:6" x14ac:dyDescent="0.25">
      <c r="E63" s="11" t="s">
        <v>84</v>
      </c>
      <c r="F63">
        <f xml:space="preserve"> 1 - EXP(F62)</f>
        <v>-2.5654442024452702</v>
      </c>
    </row>
    <row r="64" spans="1:6" x14ac:dyDescent="0.25">
      <c r="E64" s="11" t="s">
        <v>85</v>
      </c>
      <c r="F64">
        <f>C47 + (F63 * F61)</f>
        <v>-33.284739351078855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CD6C-E413-4027-90DE-6B3C33F5861A}">
  <dimension ref="A1:C11"/>
  <sheetViews>
    <sheetView workbookViewId="0">
      <selection activeCell="B1" sqref="B1:C11"/>
    </sheetView>
  </sheetViews>
  <sheetFormatPr defaultRowHeight="15" x14ac:dyDescent="0.25"/>
  <sheetData>
    <row r="1" spans="1:3" x14ac:dyDescent="0.25">
      <c r="A1">
        <v>0</v>
      </c>
      <c r="B1">
        <v>1000</v>
      </c>
      <c r="C1">
        <f>($B$1+5) + ((955-1005)/$A$11)*A1</f>
        <v>1005</v>
      </c>
    </row>
    <row r="2" spans="1:3" x14ac:dyDescent="0.25">
      <c r="A2">
        <v>0.05</v>
      </c>
      <c r="B2">
        <v>980</v>
      </c>
      <c r="C2">
        <f t="shared" ref="C2:C11" si="0">($B$1+5) + ((955-1005)/$A$11)*A2</f>
        <v>1000</v>
      </c>
    </row>
    <row r="3" spans="1:3" x14ac:dyDescent="0.25">
      <c r="A3">
        <v>0.1</v>
      </c>
      <c r="B3">
        <v>960</v>
      </c>
      <c r="C3">
        <f t="shared" si="0"/>
        <v>995</v>
      </c>
    </row>
    <row r="4" spans="1:3" x14ac:dyDescent="0.25">
      <c r="A4">
        <v>0.15</v>
      </c>
      <c r="B4">
        <v>960</v>
      </c>
      <c r="C4">
        <f t="shared" si="0"/>
        <v>990</v>
      </c>
    </row>
    <row r="5" spans="1:3" x14ac:dyDescent="0.25">
      <c r="A5">
        <v>0.2</v>
      </c>
      <c r="B5">
        <v>970</v>
      </c>
      <c r="C5">
        <f t="shared" si="0"/>
        <v>985</v>
      </c>
    </row>
    <row r="6" spans="1:3" x14ac:dyDescent="0.25">
      <c r="A6">
        <v>0.25</v>
      </c>
      <c r="B6">
        <v>977</v>
      </c>
      <c r="C6">
        <f t="shared" si="0"/>
        <v>980</v>
      </c>
    </row>
    <row r="7" spans="1:3" x14ac:dyDescent="0.25">
      <c r="A7">
        <v>0.3</v>
      </c>
      <c r="B7">
        <v>960</v>
      </c>
      <c r="C7">
        <f t="shared" si="0"/>
        <v>975</v>
      </c>
    </row>
    <row r="8" spans="1:3" x14ac:dyDescent="0.25">
      <c r="A8">
        <v>0.35</v>
      </c>
      <c r="B8">
        <v>940</v>
      </c>
      <c r="C8">
        <f t="shared" si="0"/>
        <v>970</v>
      </c>
    </row>
    <row r="9" spans="1:3" x14ac:dyDescent="0.25">
      <c r="A9">
        <v>0.4</v>
      </c>
      <c r="B9">
        <v>940</v>
      </c>
      <c r="C9">
        <f t="shared" si="0"/>
        <v>965</v>
      </c>
    </row>
    <row r="10" spans="1:3" x14ac:dyDescent="0.25">
      <c r="A10">
        <v>0.45</v>
      </c>
      <c r="B10">
        <v>940</v>
      </c>
      <c r="C10">
        <f t="shared" si="0"/>
        <v>960</v>
      </c>
    </row>
    <row r="11" spans="1:3" x14ac:dyDescent="0.25">
      <c r="A11">
        <v>0.5</v>
      </c>
      <c r="B11">
        <v>950</v>
      </c>
      <c r="C11">
        <f t="shared" si="0"/>
        <v>955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ProfilePoints</vt:lpstr>
      <vt:lpstr>Loss</vt:lpstr>
      <vt:lpstr>Profile 1</vt:lpstr>
      <vt:lpstr>Profile Warral TP10</vt:lpstr>
      <vt:lpstr>Path 4</vt:lpstr>
      <vt:lpstr>Hand Calculating Path 5</vt:lpstr>
      <vt:lpstr>Path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2019-04-28T07:55:17Z</dcterms:modified>
</cp:coreProperties>
</file>