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38295" windowHeight="1815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6" i="1"/>
  <c r="E20" s="1"/>
  <c r="G20" s="1"/>
  <c r="F20"/>
  <c r="E2"/>
  <c r="C20" s="1"/>
  <c r="G2"/>
  <c r="F2"/>
  <c r="C2"/>
  <c r="C22" l="1"/>
  <c r="C21"/>
</calcChain>
</file>

<file path=xl/sharedStrings.xml><?xml version="1.0" encoding="utf-8"?>
<sst xmlns="http://schemas.openxmlformats.org/spreadsheetml/2006/main" count="39" uniqueCount="39">
  <si>
    <t>Рассстояние работы, м</t>
  </si>
  <si>
    <t>Скорость, км/ч</t>
  </si>
  <si>
    <t>№</t>
  </si>
  <si>
    <t>Конечная невязка, м (радиус)</t>
  </si>
  <si>
    <t>Наименование</t>
  </si>
  <si>
    <t>производитель</t>
  </si>
  <si>
    <t>Цена</t>
  </si>
  <si>
    <t>Ссылка</t>
  </si>
  <si>
    <t>V, узлы</t>
  </si>
  <si>
    <t>Время, с</t>
  </si>
  <si>
    <t>мин</t>
  </si>
  <si>
    <t>Уходы акселером., м/с2</t>
  </si>
  <si>
    <t>Уходы гироскопов, рад/с</t>
  </si>
  <si>
    <t>Случайный шум гироскопов, о/√ч</t>
  </si>
  <si>
    <t>Ba</t>
  </si>
  <si>
    <t>Bg</t>
  </si>
  <si>
    <t>Wa</t>
  </si>
  <si>
    <t>Wg</t>
  </si>
  <si>
    <t>Ma</t>
  </si>
  <si>
    <t>Mg</t>
  </si>
  <si>
    <t>w0</t>
  </si>
  <si>
    <t>g</t>
  </si>
  <si>
    <t>R</t>
  </si>
  <si>
    <t>сист погр А</t>
  </si>
  <si>
    <t>сист погр W</t>
  </si>
  <si>
    <t>Ош рыск</t>
  </si>
  <si>
    <t>Ош СК</t>
  </si>
  <si>
    <t>Ош коорд</t>
  </si>
  <si>
    <t>????</t>
  </si>
  <si>
    <t>формулы для T &lt;10мин</t>
  </si>
  <si>
    <t>от шума</t>
  </si>
  <si>
    <t>АКС</t>
  </si>
  <si>
    <t>ГИРО</t>
  </si>
  <si>
    <t>СУММ</t>
  </si>
  <si>
    <t>A5000—AHRS</t>
  </si>
  <si>
    <t>Hangzhou Maixinminwei Technology Corp., Ltd</t>
  </si>
  <si>
    <t>7гр/ч</t>
  </si>
  <si>
    <t>0,08mg</t>
  </si>
  <si>
    <t>Случайный шум акселерометров, м/с2/√Гц</t>
  </si>
</sst>
</file>

<file path=xl/styles.xml><?xml version="1.0" encoding="utf-8"?>
<styleSheet xmlns="http://schemas.openxmlformats.org/spreadsheetml/2006/main">
  <numFmts count="1">
    <numFmt numFmtId="175" formatCode="0.0000000000000"/>
  </numFmts>
  <fonts count="2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wrapText="1"/>
    </xf>
    <xf numFmtId="2" fontId="1" fillId="0" borderId="20" xfId="0" applyNumberFormat="1" applyFont="1" applyBorder="1" applyAlignment="1">
      <alignment wrapText="1"/>
    </xf>
    <xf numFmtId="2" fontId="1" fillId="0" borderId="21" xfId="0" applyNumberFormat="1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2" fontId="0" fillId="0" borderId="2" xfId="0" applyNumberFormat="1" applyBorder="1"/>
    <xf numFmtId="175" fontId="0" fillId="0" borderId="25" xfId="0" applyNumberFormat="1" applyBorder="1"/>
    <xf numFmtId="175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B15" sqref="B15:D22"/>
    </sheetView>
  </sheetViews>
  <sheetFormatPr defaultRowHeight="15"/>
  <cols>
    <col min="1" max="1" width="3" customWidth="1"/>
    <col min="2" max="2" width="22.5703125" customWidth="1"/>
    <col min="3" max="3" width="13.7109375" customWidth="1"/>
    <col min="4" max="4" width="13.85546875" customWidth="1"/>
    <col min="5" max="5" width="28.7109375" customWidth="1"/>
    <col min="6" max="6" width="21.7109375" customWidth="1"/>
    <col min="7" max="7" width="17.28515625" customWidth="1"/>
    <col min="8" max="8" width="19.7109375" customWidth="1"/>
    <col min="9" max="9" width="5.42578125" customWidth="1"/>
    <col min="10" max="10" width="7.42578125" customWidth="1"/>
  </cols>
  <sheetData>
    <row r="1" spans="1:14" ht="27" thickBot="1">
      <c r="A1" s="18"/>
      <c r="B1" s="20" t="s">
        <v>0</v>
      </c>
      <c r="C1" s="21" t="s">
        <v>1</v>
      </c>
      <c r="D1" s="21" t="s">
        <v>8</v>
      </c>
      <c r="E1" s="21" t="s">
        <v>9</v>
      </c>
      <c r="F1" s="22" t="s">
        <v>10</v>
      </c>
      <c r="G1" s="2" t="s">
        <v>20</v>
      </c>
      <c r="H1" s="1" t="s">
        <v>22</v>
      </c>
      <c r="I1" s="1" t="s">
        <v>21</v>
      </c>
    </row>
    <row r="2" spans="1:14" ht="15.75" thickBot="1">
      <c r="A2" s="18"/>
      <c r="B2" s="23">
        <v>60000</v>
      </c>
      <c r="C2" s="24">
        <f>D2*1.852</f>
        <v>12.964</v>
      </c>
      <c r="D2" s="25">
        <v>7</v>
      </c>
      <c r="E2" s="26">
        <f>B2/1000/C2*60*60</f>
        <v>16661.524220919469</v>
      </c>
      <c r="F2" s="27">
        <f>B2/1000/C2*60</f>
        <v>277.69207034865781</v>
      </c>
      <c r="G2" s="2">
        <f>SQRT(I2/H2)</f>
        <v>1.240882618119469E-3</v>
      </c>
      <c r="H2" s="1">
        <v>6371000</v>
      </c>
      <c r="I2" s="1">
        <v>9.81</v>
      </c>
    </row>
    <row r="3" spans="1:14" ht="15.75" thickBot="1">
      <c r="A3" s="1"/>
      <c r="B3" s="19"/>
      <c r="C3" s="19"/>
      <c r="D3" s="19"/>
      <c r="E3" s="19"/>
      <c r="F3" s="19"/>
      <c r="G3" s="1"/>
      <c r="H3" s="1"/>
      <c r="I3" s="1"/>
    </row>
    <row r="4" spans="1:14" ht="15.75" thickBot="1">
      <c r="A4" s="3"/>
      <c r="B4" s="3"/>
      <c r="C4" s="3"/>
      <c r="D4" s="3"/>
      <c r="E4" s="3" t="s">
        <v>14</v>
      </c>
      <c r="F4" s="3" t="s">
        <v>15</v>
      </c>
      <c r="G4" s="3" t="s">
        <v>16</v>
      </c>
      <c r="H4" s="3" t="s">
        <v>17</v>
      </c>
      <c r="I4" s="3"/>
    </row>
    <row r="5" spans="1:14" ht="39.75" thickBot="1">
      <c r="A5" s="8" t="s">
        <v>2</v>
      </c>
      <c r="B5" s="10" t="s">
        <v>3</v>
      </c>
      <c r="C5" s="6" t="s">
        <v>4</v>
      </c>
      <c r="D5" s="6" t="s">
        <v>5</v>
      </c>
      <c r="E5" s="6" t="s">
        <v>11</v>
      </c>
      <c r="F5" s="6" t="s">
        <v>12</v>
      </c>
      <c r="G5" s="6" t="s">
        <v>38</v>
      </c>
      <c r="H5" s="11" t="s">
        <v>13</v>
      </c>
      <c r="I5" s="6" t="s">
        <v>6</v>
      </c>
      <c r="J5" s="12" t="s">
        <v>7</v>
      </c>
      <c r="L5" s="28" t="s">
        <v>18</v>
      </c>
    </row>
    <row r="6" spans="1:14" ht="51.75">
      <c r="A6" s="9">
        <v>1</v>
      </c>
      <c r="B6" s="13"/>
      <c r="C6" s="4" t="s">
        <v>34</v>
      </c>
      <c r="D6" s="4" t="s">
        <v>35</v>
      </c>
      <c r="E6" s="4" t="s">
        <v>37</v>
      </c>
      <c r="F6" s="4" t="s">
        <v>36</v>
      </c>
      <c r="G6" s="4">
        <f>0.09*I2</f>
        <v>0.88290000000000002</v>
      </c>
      <c r="H6" s="42">
        <v>0.12</v>
      </c>
      <c r="I6" s="4"/>
      <c r="J6" s="14"/>
      <c r="L6" s="29"/>
      <c r="M6" s="30"/>
      <c r="N6" s="31"/>
    </row>
    <row r="7" spans="1:14">
      <c r="A7" s="9">
        <v>2</v>
      </c>
      <c r="B7" s="13"/>
      <c r="C7" s="4"/>
      <c r="D7" s="4"/>
      <c r="E7" s="4"/>
      <c r="F7" s="4"/>
      <c r="G7" s="4"/>
      <c r="H7" s="5"/>
      <c r="I7" s="4"/>
      <c r="J7" s="14"/>
      <c r="L7" s="32"/>
      <c r="M7" s="33"/>
      <c r="N7" s="34"/>
    </row>
    <row r="8" spans="1:14" ht="15.75" thickBot="1">
      <c r="A8" s="9">
        <v>3</v>
      </c>
      <c r="B8" s="13"/>
      <c r="C8" s="4"/>
      <c r="D8" s="4"/>
      <c r="E8" s="4"/>
      <c r="F8" s="4"/>
      <c r="G8" s="4"/>
      <c r="H8" s="5"/>
      <c r="I8" s="4"/>
      <c r="J8" s="14"/>
      <c r="L8" s="35"/>
      <c r="M8" s="36"/>
      <c r="N8" s="37"/>
    </row>
    <row r="9" spans="1:14">
      <c r="A9" s="9">
        <v>4</v>
      </c>
      <c r="B9" s="13"/>
      <c r="C9" s="4"/>
      <c r="D9" s="4"/>
      <c r="E9" s="4"/>
      <c r="F9" s="4"/>
      <c r="G9" s="4"/>
      <c r="H9" s="5"/>
      <c r="I9" s="4"/>
      <c r="J9" s="14"/>
    </row>
    <row r="10" spans="1:14" ht="15.75" thickBot="1">
      <c r="A10" s="9">
        <v>5</v>
      </c>
      <c r="B10" s="13"/>
      <c r="C10" s="4"/>
      <c r="D10" s="4"/>
      <c r="E10" s="4"/>
      <c r="F10" s="4"/>
      <c r="G10" s="4"/>
      <c r="H10" s="5"/>
      <c r="I10" s="4"/>
      <c r="J10" s="14"/>
      <c r="L10" t="s">
        <v>19</v>
      </c>
    </row>
    <row r="11" spans="1:14">
      <c r="A11" s="9">
        <v>6</v>
      </c>
      <c r="B11" s="13"/>
      <c r="C11" s="4"/>
      <c r="D11" s="4"/>
      <c r="E11" s="4"/>
      <c r="F11" s="4"/>
      <c r="G11" s="4"/>
      <c r="H11" s="5"/>
      <c r="I11" s="4"/>
      <c r="J11" s="14"/>
      <c r="L11" s="29"/>
      <c r="M11" s="30"/>
      <c r="N11" s="31"/>
    </row>
    <row r="12" spans="1:14">
      <c r="A12" s="9">
        <v>7</v>
      </c>
      <c r="B12" s="13"/>
      <c r="C12" s="4"/>
      <c r="D12" s="4"/>
      <c r="E12" s="4"/>
      <c r="F12" s="4"/>
      <c r="G12" s="4"/>
      <c r="H12" s="5"/>
      <c r="I12" s="4"/>
      <c r="J12" s="14"/>
      <c r="L12" s="32"/>
      <c r="M12" s="33"/>
      <c r="N12" s="34"/>
    </row>
    <row r="13" spans="1:14" ht="15.75" thickBot="1">
      <c r="A13" s="9">
        <v>8</v>
      </c>
      <c r="B13" s="15"/>
      <c r="C13" s="7"/>
      <c r="D13" s="7"/>
      <c r="E13" s="7"/>
      <c r="F13" s="7"/>
      <c r="G13" s="7"/>
      <c r="H13" s="16"/>
      <c r="I13" s="7"/>
      <c r="J13" s="17"/>
      <c r="L13" s="35"/>
      <c r="M13" s="36"/>
      <c r="N13" s="37"/>
    </row>
    <row r="14" spans="1:14" ht="15.75" thickBot="1"/>
    <row r="15" spans="1:14">
      <c r="C15" t="s">
        <v>28</v>
      </c>
      <c r="E15" s="29" t="s">
        <v>29</v>
      </c>
      <c r="F15" s="30"/>
      <c r="G15" s="31"/>
    </row>
    <row r="16" spans="1:14">
      <c r="B16" t="s">
        <v>23</v>
      </c>
      <c r="C16">
        <v>2E-3</v>
      </c>
      <c r="E16" s="32"/>
      <c r="F16" s="33"/>
      <c r="G16" s="34"/>
    </row>
    <row r="17" spans="1:7">
      <c r="A17" s="33"/>
      <c r="B17" t="s">
        <v>24</v>
      </c>
      <c r="C17" s="33">
        <v>1E-4</v>
      </c>
      <c r="D17" s="33"/>
      <c r="E17" s="32"/>
      <c r="F17" s="33"/>
      <c r="G17" s="34"/>
    </row>
    <row r="18" spans="1:7">
      <c r="A18" s="33"/>
      <c r="C18" s="33"/>
      <c r="D18" s="33"/>
      <c r="E18" s="32" t="s">
        <v>30</v>
      </c>
      <c r="F18" s="33"/>
      <c r="G18" s="34"/>
    </row>
    <row r="19" spans="1:7">
      <c r="A19" s="33"/>
      <c r="B19" s="33"/>
      <c r="C19" s="33"/>
      <c r="D19" s="33"/>
      <c r="E19" s="38" t="s">
        <v>31</v>
      </c>
      <c r="F19" s="5" t="s">
        <v>32</v>
      </c>
      <c r="G19" s="39" t="s">
        <v>33</v>
      </c>
    </row>
    <row r="20" spans="1:7">
      <c r="A20" s="33"/>
      <c r="B20" t="s">
        <v>25</v>
      </c>
      <c r="C20" s="33">
        <f>C16/$I$2*(1-COS(G2*E2)+C17/G2*SIN(G2*E2))</f>
        <v>2.7112937099920369E-4</v>
      </c>
      <c r="D20" s="33"/>
      <c r="E20" s="43">
        <f>1/SQRT(3)/H2*G6*POWER(E2,3/2)</f>
        <v>0.17207404881864924</v>
      </c>
      <c r="F20" s="38">
        <f>H6*SQRT(E2/3600)</f>
        <v>0.25815905346060958</v>
      </c>
      <c r="G20" s="44">
        <f>F20+E20</f>
        <v>0.43023310227925882</v>
      </c>
    </row>
    <row r="21" spans="1:7">
      <c r="A21" s="33"/>
      <c r="B21" s="33" t="s">
        <v>26</v>
      </c>
      <c r="C21" s="33">
        <f>C16/G2*SIN(G2*E2)+H2*C17*(COS(G2*E2)-1)</f>
        <v>-796.02600613337518</v>
      </c>
      <c r="D21" s="33"/>
      <c r="E21" s="38"/>
      <c r="F21" s="5"/>
      <c r="G21" s="39"/>
    </row>
    <row r="22" spans="1:7" ht="15.75" thickBot="1">
      <c r="A22" s="33"/>
      <c r="B22" s="33" t="s">
        <v>27</v>
      </c>
      <c r="C22" s="33">
        <f>C16/POWER(G2,2)*(1-COS(G2*E2)+H2*C17/G2*(SIN(G2*E2)-G2*E2))</f>
        <v>-13142297908.921955</v>
      </c>
      <c r="D22" s="33"/>
      <c r="E22" s="40"/>
      <c r="F22" s="16"/>
      <c r="G22" s="41"/>
    </row>
    <row r="23" spans="1:7">
      <c r="A23" s="33"/>
      <c r="B23" s="33"/>
      <c r="C23" s="33"/>
      <c r="D23" s="33"/>
    </row>
    <row r="24" spans="1:7">
      <c r="A24" s="33"/>
      <c r="B24" s="33"/>
      <c r="C24" s="33"/>
      <c r="D24" s="33"/>
    </row>
    <row r="25" spans="1:7">
      <c r="A25" s="33"/>
      <c r="B25" s="33"/>
      <c r="C25" s="33"/>
      <c r="D25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Кавонкин</dc:creator>
  <cp:lastModifiedBy>Ares</cp:lastModifiedBy>
  <dcterms:created xsi:type="dcterms:W3CDTF">2023-05-25T15:54:03Z</dcterms:created>
  <dcterms:modified xsi:type="dcterms:W3CDTF">2023-05-26T01:27:23Z</dcterms:modified>
</cp:coreProperties>
</file>