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rnim\Desktop\Repos\hpc-assignment\Documentation\others\performance\"/>
    </mc:Choice>
  </mc:AlternateContent>
  <bookViews>
    <workbookView xWindow="0" yWindow="0" windowWidth="9570" windowHeight="5565" activeTab="4"/>
  </bookViews>
  <sheets>
    <sheet name="values" sheetId="1" r:id="rId1"/>
    <sheet name="-O2" sheetId="2" r:id="rId2"/>
    <sheet name="Simulation 10k" sheetId="5" r:id="rId3"/>
    <sheet name="-O2 1000" sheetId="4" r:id="rId4"/>
    <sheet name="CommunicationTime 10000 -O2" sheetId="6" r:id="rId5"/>
    <sheet name="Sheet3" sheetId="8" r:id="rId6"/>
    <sheet name="Sheet2" sheetId="7" r:id="rId7"/>
    <sheet name="serial-parallel" sheetId="3" r:id="rId8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55" i="6" l="1"/>
  <c r="F46" i="6"/>
  <c r="F32" i="6"/>
  <c r="F30" i="6"/>
  <c r="F15" i="6"/>
  <c r="F13" i="6"/>
  <c r="F21" i="6"/>
  <c r="F22" i="6"/>
  <c r="F23" i="6"/>
  <c r="F24" i="6"/>
  <c r="F25" i="6"/>
  <c r="F26" i="6"/>
  <c r="F27" i="6"/>
  <c r="F28" i="6"/>
  <c r="F29" i="6"/>
  <c r="F31" i="6"/>
  <c r="F33" i="6"/>
  <c r="F34" i="6"/>
  <c r="F35" i="6"/>
  <c r="F36" i="6"/>
  <c r="F37" i="6"/>
  <c r="F38" i="6"/>
  <c r="F39" i="6"/>
  <c r="F20" i="6"/>
  <c r="F4" i="6"/>
  <c r="F5" i="6"/>
  <c r="F6" i="6"/>
  <c r="F7" i="6"/>
  <c r="F8" i="6"/>
  <c r="F9" i="6"/>
  <c r="F10" i="6"/>
  <c r="F11" i="6"/>
  <c r="F12" i="6"/>
  <c r="F14" i="6"/>
  <c r="F16" i="6"/>
  <c r="F3" i="6"/>
  <c r="F44" i="6"/>
  <c r="F45" i="6"/>
  <c r="F47" i="6"/>
  <c r="F48" i="6"/>
  <c r="F49" i="6"/>
  <c r="F50" i="6"/>
  <c r="F51" i="6"/>
  <c r="F52" i="6"/>
  <c r="F53" i="6"/>
  <c r="F54" i="6"/>
  <c r="F56" i="6"/>
  <c r="F43" i="6"/>
  <c r="F42" i="6" s="1"/>
  <c r="F62" i="6"/>
  <c r="E5" i="6" l="1"/>
  <c r="E6" i="6"/>
  <c r="E7" i="6"/>
  <c r="E8" i="6"/>
  <c r="E9" i="6"/>
  <c r="E10" i="6"/>
  <c r="E11" i="6"/>
  <c r="E12" i="6"/>
  <c r="E13" i="6"/>
  <c r="E14" i="6"/>
  <c r="E15" i="6"/>
  <c r="E16" i="6"/>
  <c r="E4" i="6"/>
  <c r="G5" i="7"/>
  <c r="H5" i="7"/>
  <c r="G7" i="7"/>
  <c r="G8" i="7"/>
  <c r="H8" i="7" s="1"/>
  <c r="G9" i="7"/>
  <c r="H7" i="7"/>
  <c r="H9" i="7"/>
  <c r="G6" i="7"/>
  <c r="H6" i="7" s="1"/>
  <c r="E43" i="6"/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2" i="8"/>
  <c r="D12" i="8" s="1"/>
  <c r="D27" i="5"/>
  <c r="E20" i="6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27" i="5"/>
  <c r="Q26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27" i="5"/>
  <c r="K26" i="5"/>
  <c r="E28" i="5"/>
  <c r="E29" i="5"/>
  <c r="E30" i="5"/>
  <c r="E31" i="5"/>
  <c r="E32" i="5"/>
  <c r="E33" i="5"/>
  <c r="E34" i="5"/>
  <c r="E35" i="5"/>
  <c r="E36" i="5"/>
  <c r="E37" i="5"/>
  <c r="E38" i="5"/>
  <c r="E39" i="5"/>
  <c r="E27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3" i="5"/>
  <c r="E4" i="5"/>
  <c r="E5" i="5"/>
  <c r="E6" i="5"/>
  <c r="E7" i="5"/>
  <c r="E8" i="5"/>
  <c r="E9" i="5"/>
  <c r="E10" i="5"/>
  <c r="E11" i="5"/>
  <c r="E12" i="5"/>
  <c r="E13" i="5"/>
  <c r="E14" i="5"/>
  <c r="E15" i="5"/>
  <c r="E3" i="5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3" i="2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3" i="4"/>
  <c r="J2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3" i="4"/>
  <c r="E4" i="4"/>
  <c r="E5" i="4"/>
  <c r="E6" i="4"/>
  <c r="E7" i="4"/>
  <c r="E8" i="4"/>
  <c r="E9" i="4"/>
  <c r="E10" i="4"/>
  <c r="E11" i="4"/>
  <c r="E12" i="4"/>
  <c r="E13" i="4"/>
  <c r="E14" i="4"/>
  <c r="E15" i="4"/>
  <c r="E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3" i="4"/>
  <c r="D4" i="4"/>
  <c r="D5" i="4"/>
  <c r="D6" i="4"/>
  <c r="D7" i="4"/>
  <c r="D8" i="4"/>
  <c r="D9" i="4"/>
  <c r="D10" i="4"/>
  <c r="D11" i="4"/>
  <c r="D12" i="4"/>
  <c r="D13" i="4"/>
  <c r="D14" i="4"/>
  <c r="D15" i="4"/>
  <c r="D3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D15" i="2"/>
  <c r="D4" i="2"/>
  <c r="D5" i="2"/>
  <c r="D6" i="2"/>
  <c r="D7" i="2"/>
  <c r="D8" i="2"/>
  <c r="D9" i="2"/>
  <c r="D10" i="2"/>
  <c r="D11" i="2"/>
  <c r="D12" i="2"/>
  <c r="D13" i="2"/>
  <c r="D14" i="2"/>
  <c r="D3" i="2"/>
  <c r="P30" i="5"/>
  <c r="P28" i="5"/>
  <c r="P27" i="5"/>
  <c r="P29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27" i="5"/>
  <c r="D28" i="5"/>
  <c r="D29" i="5"/>
  <c r="D30" i="5"/>
  <c r="D31" i="5"/>
  <c r="D32" i="5"/>
  <c r="D33" i="5"/>
  <c r="D34" i="5"/>
  <c r="D35" i="5"/>
  <c r="D36" i="5"/>
  <c r="D37" i="5"/>
  <c r="D38" i="5"/>
  <c r="D39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3" i="5"/>
  <c r="D4" i="5"/>
  <c r="D5" i="5"/>
  <c r="D6" i="5"/>
  <c r="D7" i="5"/>
  <c r="D8" i="5"/>
  <c r="D9" i="5"/>
  <c r="D10" i="5"/>
  <c r="D11" i="5"/>
  <c r="D12" i="5"/>
  <c r="D13" i="5"/>
  <c r="D14" i="5"/>
  <c r="D15" i="5"/>
  <c r="D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3" i="5"/>
  <c r="E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43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20" i="6"/>
  <c r="C5" i="6"/>
  <c r="C13" i="6"/>
  <c r="C4" i="6"/>
  <c r="C6" i="6"/>
  <c r="C7" i="6"/>
  <c r="C8" i="6"/>
  <c r="C9" i="6"/>
  <c r="C10" i="6"/>
  <c r="C11" i="6"/>
  <c r="C12" i="6"/>
  <c r="C14" i="6"/>
  <c r="C15" i="6"/>
  <c r="C16" i="6"/>
  <c r="C3" i="6"/>
  <c r="D11" i="8" l="1"/>
  <c r="D8" i="8"/>
  <c r="D2" i="8"/>
  <c r="D15" i="8"/>
  <c r="D7" i="8"/>
  <c r="D3" i="8"/>
  <c r="D14" i="8"/>
  <c r="D10" i="8"/>
  <c r="D6" i="8"/>
  <c r="D13" i="8"/>
  <c r="D9" i="8"/>
  <c r="D5" i="8"/>
  <c r="D4" i="8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26" i="5"/>
  <c r="O4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26" i="5"/>
  <c r="I16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2" i="5"/>
  <c r="H22" i="4" l="1"/>
  <c r="H21" i="4"/>
  <c r="H20" i="4"/>
  <c r="H19" i="4"/>
  <c r="H18" i="4"/>
  <c r="H17" i="4"/>
  <c r="P16" i="4"/>
  <c r="H16" i="4"/>
  <c r="P15" i="4"/>
  <c r="H15" i="4"/>
  <c r="C15" i="4"/>
  <c r="P14" i="4"/>
  <c r="H14" i="4"/>
  <c r="C14" i="4"/>
  <c r="P13" i="4"/>
  <c r="H13" i="4"/>
  <c r="C13" i="4"/>
  <c r="P12" i="4"/>
  <c r="H12" i="4"/>
  <c r="C12" i="4"/>
  <c r="P11" i="4"/>
  <c r="H11" i="4"/>
  <c r="C11" i="4"/>
  <c r="P10" i="4"/>
  <c r="H10" i="4"/>
  <c r="C10" i="4"/>
  <c r="P9" i="4"/>
  <c r="H9" i="4"/>
  <c r="C9" i="4"/>
  <c r="P8" i="4"/>
  <c r="H8" i="4"/>
  <c r="C8" i="4"/>
  <c r="P7" i="4"/>
  <c r="H7" i="4"/>
  <c r="C7" i="4"/>
  <c r="P6" i="4"/>
  <c r="H6" i="4"/>
  <c r="C6" i="4"/>
  <c r="P5" i="4"/>
  <c r="H5" i="4"/>
  <c r="C5" i="4"/>
  <c r="P4" i="4"/>
  <c r="H4" i="4"/>
  <c r="C4" i="4"/>
  <c r="P3" i="4"/>
  <c r="H3" i="4"/>
  <c r="C3" i="4"/>
  <c r="P2" i="4"/>
  <c r="H2" i="4"/>
  <c r="C2" i="4"/>
  <c r="F3" i="3" l="1"/>
  <c r="F4" i="3"/>
  <c r="F5" i="3"/>
  <c r="F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2" i="2"/>
  <c r="J6" i="1"/>
  <c r="J11" i="1"/>
  <c r="I7" i="1"/>
  <c r="F21" i="1"/>
  <c r="F22" i="1"/>
  <c r="F17" i="1"/>
  <c r="F12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8" i="1"/>
  <c r="F19" i="1"/>
  <c r="F20" i="1"/>
  <c r="F2" i="1"/>
  <c r="I17" i="1" l="1"/>
  <c r="C14" i="1"/>
  <c r="C15" i="1"/>
  <c r="C13" i="1"/>
  <c r="C12" i="1"/>
  <c r="D14" i="1"/>
  <c r="D13" i="1"/>
  <c r="D12" i="1"/>
  <c r="I15" i="1"/>
  <c r="I16" i="1"/>
  <c r="I13" i="1"/>
  <c r="I14" i="1"/>
  <c r="I12" i="1"/>
  <c r="M12" i="1"/>
  <c r="M3" i="1"/>
  <c r="M4" i="1"/>
  <c r="M5" i="1"/>
  <c r="M6" i="1"/>
  <c r="M7" i="1"/>
  <c r="M8" i="1"/>
  <c r="M9" i="1"/>
  <c r="M10" i="1"/>
  <c r="M11" i="1"/>
  <c r="M2" i="1"/>
  <c r="C10" i="1"/>
  <c r="I3" i="1"/>
  <c r="I4" i="1"/>
  <c r="I5" i="1"/>
  <c r="I6" i="1"/>
  <c r="I8" i="1"/>
  <c r="I9" i="1"/>
  <c r="I10" i="1"/>
  <c r="I11" i="1"/>
  <c r="I2" i="1"/>
  <c r="C3" i="1"/>
  <c r="C4" i="1"/>
  <c r="C5" i="1"/>
  <c r="C6" i="1"/>
  <c r="C7" i="1"/>
  <c r="C8" i="1"/>
  <c r="C9" i="1"/>
  <c r="C11" i="1"/>
  <c r="C2" i="1"/>
  <c r="G3" i="1"/>
  <c r="G4" i="1"/>
  <c r="G5" i="1"/>
  <c r="G6" i="1"/>
  <c r="G7" i="1"/>
  <c r="G8" i="1"/>
  <c r="G9" i="1"/>
  <c r="G10" i="1"/>
  <c r="G11" i="1"/>
  <c r="D3" i="1"/>
  <c r="D4" i="1"/>
  <c r="D5" i="1"/>
  <c r="D6" i="1"/>
  <c r="D7" i="1"/>
  <c r="D8" i="1"/>
  <c r="D9" i="1"/>
  <c r="D10" i="1"/>
  <c r="D11" i="1"/>
  <c r="G2" i="1"/>
  <c r="D2" i="1"/>
</calcChain>
</file>

<file path=xl/sharedStrings.xml><?xml version="1.0" encoding="utf-8"?>
<sst xmlns="http://purl.oclc.org/ooxml/spreadsheetml/main" count="36" uniqueCount="17">
  <si>
    <t>CRANK-NICOLSON</t>
  </si>
  <si>
    <t>EXPLICIT-UPWIND</t>
  </si>
  <si>
    <t>IMPLICIT-UPWIND</t>
  </si>
  <si>
    <t xml:space="preserve"> </t>
  </si>
  <si>
    <t>GRID</t>
  </si>
  <si>
    <t>SERIAL</t>
  </si>
  <si>
    <t>EXTERNAL</t>
  </si>
  <si>
    <t>C-N</t>
  </si>
  <si>
    <t>IU</t>
  </si>
  <si>
    <t>EU</t>
  </si>
  <si>
    <t>CN</t>
  </si>
  <si>
    <t>number of processors</t>
  </si>
  <si>
    <t>execution time</t>
  </si>
  <si>
    <t>communication time</t>
  </si>
  <si>
    <t>speed-up</t>
  </si>
  <si>
    <t>computation time</t>
  </si>
  <si>
    <t>EXPLICIT UPWIND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</si>
</sst>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'CommunicationTime 10000 -O2'!$E$42</c:f>
              <c:strCache>
                <c:ptCount val="1"/>
                <c:pt idx="0">
                  <c:v>computation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'CommunicationTime 10000 -O2'!$A$43:$A$56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64</c:v>
                </c:pt>
              </c:numCache>
            </c:numRef>
          </c:cat>
          <c:val>
            <c:numRef>
              <c:f>'CommunicationTime 10000 -O2'!$E$43:$E$56</c:f>
              <c:numCache>
                <c:formatCode>General</c:formatCode>
                <c:ptCount val="14"/>
                <c:pt idx="0">
                  <c:v>1.5855412467294204E-4</c:v>
                </c:pt>
                <c:pt idx="1">
                  <c:v>6.0848627903671126E-2</c:v>
                </c:pt>
                <c:pt idx="2">
                  <c:v>0.18044435870229253</c:v>
                </c:pt>
                <c:pt idx="3">
                  <c:v>0.27331963088265609</c:v>
                </c:pt>
                <c:pt idx="4">
                  <c:v>0.43192941307868432</c:v>
                </c:pt>
                <c:pt idx="5">
                  <c:v>0.48050233857741603</c:v>
                </c:pt>
                <c:pt idx="6">
                  <c:v>0.40874629765279147</c:v>
                </c:pt>
                <c:pt idx="7">
                  <c:v>0.45261347759108661</c:v>
                </c:pt>
                <c:pt idx="8">
                  <c:v>0.53314249443040806</c:v>
                </c:pt>
                <c:pt idx="9">
                  <c:v>0.51557314115867336</c:v>
                </c:pt>
                <c:pt idx="10">
                  <c:v>0.68445053233402364</c:v>
                </c:pt>
                <c:pt idx="11">
                  <c:v>0.70755091820618232</c:v>
                </c:pt>
                <c:pt idx="12">
                  <c:v>0.74162233693883506</c:v>
                </c:pt>
                <c:pt idx="13">
                  <c:v>0.75229724220755612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D-4D96-96BC-522183C04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464376"/>
        <c:axId val="454463064"/>
      </c:barChart>
      <c:catAx>
        <c:axId val="45446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63064"/>
        <c:crosses val="autoZero"/>
        <c:auto val="1"/>
        <c:lblAlgn val="ctr"/>
        <c:lblOffset val="100"/>
        <c:noMultiLvlLbl val="0"/>
      </c:catAx>
      <c:valAx>
        <c:axId val="45446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6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6091426071741"/>
          <c:y val="0.13930555555555557"/>
          <c:w val="0.8339050743657042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'CommunicationTime 10000 -O2'!$E$19</c:f>
              <c:strCache>
                <c:ptCount val="1"/>
                <c:pt idx="0">
                  <c:v>computation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'CommunicationTime 10000 -O2'!$A$20:$A$39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60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</c:numCache>
            </c:numRef>
          </c:cat>
          <c:val>
            <c:numRef>
              <c:f>'CommunicationTime 10000 -O2'!$E$20:$E$39</c:f>
              <c:numCache>
                <c:formatCode>0.00E+00</c:formatCode>
                <c:ptCount val="20"/>
                <c:pt idx="0">
                  <c:v>1.0335162296158098E-3</c:v>
                </c:pt>
                <c:pt idx="1">
                  <c:v>7.061529085924384E-2</c:v>
                </c:pt>
                <c:pt idx="2">
                  <c:v>8.4587000708611484E-2</c:v>
                </c:pt>
                <c:pt idx="3">
                  <c:v>0.12961029602513474</c:v>
                </c:pt>
                <c:pt idx="4">
                  <c:v>0.19680101050712134</c:v>
                </c:pt>
                <c:pt idx="5">
                  <c:v>0.21238653958641573</c:v>
                </c:pt>
                <c:pt idx="6">
                  <c:v>0.24390855837600856</c:v>
                </c:pt>
                <c:pt idx="7">
                  <c:v>0.26410402348364059</c:v>
                </c:pt>
                <c:pt idx="8">
                  <c:v>0.28367812412468491</c:v>
                </c:pt>
                <c:pt idx="9">
                  <c:v>0.31799586604059882</c:v>
                </c:pt>
                <c:pt idx="10">
                  <c:v>0.46183586754222711</c:v>
                </c:pt>
                <c:pt idx="11">
                  <c:v>0.57429867147300795</c:v>
                </c:pt>
                <c:pt idx="12">
                  <c:v>0.54499414261986423</c:v>
                </c:pt>
                <c:pt idx="13">
                  <c:v>0.63613810403607851</c:v>
                </c:pt>
                <c:pt idx="14">
                  <c:v>0.56461317704449332</c:v>
                </c:pt>
                <c:pt idx="15">
                  <c:v>0.63623092639850032</c:v>
                </c:pt>
                <c:pt idx="16">
                  <c:v>0.72714935590176866</c:v>
                </c:pt>
                <c:pt idx="17">
                  <c:v>0.63079426251265769</c:v>
                </c:pt>
                <c:pt idx="18">
                  <c:v>0.68104814456444984</c:v>
                </c:pt>
                <c:pt idx="19">
                  <c:v>0.65121257160782431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7-45A7-B8F3-1038186EF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123976"/>
        <c:axId val="460121680"/>
      </c:barChart>
      <c:catAx>
        <c:axId val="46012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21680"/>
        <c:crosses val="autoZero"/>
        <c:auto val="1"/>
        <c:lblAlgn val="ctr"/>
        <c:lblOffset val="100"/>
        <c:noMultiLvlLbl val="0"/>
      </c:catAx>
      <c:valAx>
        <c:axId val="4601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23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'CommunicationTime 10000 -O2'!$E$2</c:f>
              <c:strCache>
                <c:ptCount val="1"/>
                <c:pt idx="0">
                  <c:v>computation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'CommunicationTime 10000 -O2'!$A$3:$A$16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64</c:v>
                </c:pt>
              </c:numCache>
            </c:numRef>
          </c:cat>
          <c:val>
            <c:numRef>
              <c:f>'CommunicationTime 10000 -O2'!$E$3:$E$16</c:f>
              <c:numCache>
                <c:formatCode>General</c:formatCode>
                <c:ptCount val="14"/>
                <c:pt idx="0">
                  <c:v>0</c:v>
                </c:pt>
                <c:pt idx="1">
                  <c:v>1.3115070804225468</c:v>
                </c:pt>
                <c:pt idx="2">
                  <c:v>0</c:v>
                </c:pt>
                <c:pt idx="3">
                  <c:v>2.2713708285995073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5.9101701829440492</c:v>
                </c:pt>
                <c:pt idx="8">
                  <c:v>0</c:v>
                </c:pt>
                <c:pt idx="9">
                  <c:v>0</c:v>
                </c:pt>
                <c:pt idx="10">
                  <c:v>13.701228884765174</c:v>
                </c:pt>
                <c:pt idx="11">
                  <c:v>0</c:v>
                </c:pt>
                <c:pt idx="12">
                  <c:v>24.119476628926389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6-4BEB-99CB-23B4CAB5B467}"/>
            </c:ext>
          </c:extLst>
        </c:ser>
        <c:ser>
          <c:idx val="1"/>
          <c:order val="1"/>
          <c:tx>
            <c:v>asd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'CommunicationTime 10000 -O2'!$D$3:$D$16</c:f>
              <c:numCache>
                <c:formatCode>General</c:formatCode>
                <c:ptCount val="14"/>
                <c:pt idx="1">
                  <c:v>0.41254600000000002</c:v>
                </c:pt>
                <c:pt idx="3">
                  <c:v>1.1255710000000001</c:v>
                </c:pt>
                <c:pt idx="7">
                  <c:v>2.8251499999999998</c:v>
                </c:pt>
                <c:pt idx="10">
                  <c:v>6.8813599999999999</c:v>
                </c:pt>
                <c:pt idx="12">
                  <c:v>13.687200000000001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96-4BEB-99CB-23B4CAB5B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995216"/>
        <c:axId val="455993248"/>
      </c:barChart>
      <c:catAx>
        <c:axId val="45599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93248"/>
        <c:crosses val="autoZero"/>
        <c:auto val="1"/>
        <c:lblAlgn val="ctr"/>
        <c:lblOffset val="100"/>
        <c:noMultiLvlLbl val="0"/>
      </c:catAx>
      <c:valAx>
        <c:axId val="4559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9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345693350831148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'CommunicationTime 10000 -O2'!$E$19</c:f>
              <c:strCache>
                <c:ptCount val="1"/>
                <c:pt idx="0">
                  <c:v>computation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'CommunicationTime 10000 -O2'!$A$20:$A$39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60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</c:numCache>
            </c:numRef>
          </c:xVal>
          <c:yVal>
            <c:numRef>
              <c:f>'CommunicationTime 10000 -O2'!$E$20:$E$39</c:f>
              <c:numCache>
                <c:formatCode>0.00E+00</c:formatCode>
                <c:ptCount val="20"/>
                <c:pt idx="0">
                  <c:v>1.0335162296158098E-3</c:v>
                </c:pt>
                <c:pt idx="1">
                  <c:v>7.061529085924384E-2</c:v>
                </c:pt>
                <c:pt idx="2">
                  <c:v>8.4587000708611484E-2</c:v>
                </c:pt>
                <c:pt idx="3">
                  <c:v>0.12961029602513474</c:v>
                </c:pt>
                <c:pt idx="4">
                  <c:v>0.19680101050712134</c:v>
                </c:pt>
                <c:pt idx="5">
                  <c:v>0.21238653958641573</c:v>
                </c:pt>
                <c:pt idx="6">
                  <c:v>0.24390855837600856</c:v>
                </c:pt>
                <c:pt idx="7">
                  <c:v>0.26410402348364059</c:v>
                </c:pt>
                <c:pt idx="8">
                  <c:v>0.28367812412468491</c:v>
                </c:pt>
                <c:pt idx="9">
                  <c:v>0.31799586604059882</c:v>
                </c:pt>
                <c:pt idx="10">
                  <c:v>0.46183586754222711</c:v>
                </c:pt>
                <c:pt idx="11">
                  <c:v>0.57429867147300795</c:v>
                </c:pt>
                <c:pt idx="12">
                  <c:v>0.54499414261986423</c:v>
                </c:pt>
                <c:pt idx="13">
                  <c:v>0.63613810403607851</c:v>
                </c:pt>
                <c:pt idx="14">
                  <c:v>0.56461317704449332</c:v>
                </c:pt>
                <c:pt idx="15">
                  <c:v>0.63623092639850032</c:v>
                </c:pt>
                <c:pt idx="16">
                  <c:v>0.72714935590176866</c:v>
                </c:pt>
                <c:pt idx="17">
                  <c:v>0.63079426251265769</c:v>
                </c:pt>
                <c:pt idx="18">
                  <c:v>0.68104814456444984</c:v>
                </c:pt>
                <c:pt idx="19">
                  <c:v>0.65121257160782431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1-471F-9881-FE33231CB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473888"/>
        <c:axId val="454468968"/>
      </c:scatterChart>
      <c:valAx>
        <c:axId val="45447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68968"/>
        <c:crosses val="autoZero"/>
        <c:crossBetween val="midCat"/>
      </c:valAx>
      <c:valAx>
        <c:axId val="4544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7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'CommunicationTime 10000 -O2'!$E$42</c:f>
              <c:strCache>
                <c:ptCount val="1"/>
                <c:pt idx="0">
                  <c:v>computation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'CommunicationTime 10000 -O2'!$A$43:$A$56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64</c:v>
                </c:pt>
              </c:numCache>
            </c:numRef>
          </c:xVal>
          <c:yVal>
            <c:numRef>
              <c:f>'CommunicationTime 10000 -O2'!$E$43:$E$56</c:f>
              <c:numCache>
                <c:formatCode>General</c:formatCode>
                <c:ptCount val="14"/>
                <c:pt idx="0">
                  <c:v>1.5855412467294204E-4</c:v>
                </c:pt>
                <c:pt idx="1">
                  <c:v>6.0848627903671126E-2</c:v>
                </c:pt>
                <c:pt idx="2">
                  <c:v>0.18044435870229253</c:v>
                </c:pt>
                <c:pt idx="3">
                  <c:v>0.27331963088265609</c:v>
                </c:pt>
                <c:pt idx="4">
                  <c:v>0.43192941307868432</c:v>
                </c:pt>
                <c:pt idx="5">
                  <c:v>0.48050233857741603</c:v>
                </c:pt>
                <c:pt idx="6">
                  <c:v>0.40874629765279147</c:v>
                </c:pt>
                <c:pt idx="7">
                  <c:v>0.45261347759108661</c:v>
                </c:pt>
                <c:pt idx="8">
                  <c:v>0.53314249443040806</c:v>
                </c:pt>
                <c:pt idx="9">
                  <c:v>0.51557314115867336</c:v>
                </c:pt>
                <c:pt idx="10">
                  <c:v>0.68445053233402364</c:v>
                </c:pt>
                <c:pt idx="11">
                  <c:v>0.70755091820618232</c:v>
                </c:pt>
                <c:pt idx="12">
                  <c:v>0.74162233693883506</c:v>
                </c:pt>
                <c:pt idx="13">
                  <c:v>0.75229724220755612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A-4940-8C4A-73414262B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81216"/>
        <c:axId val="452176952"/>
      </c:scatterChart>
      <c:valAx>
        <c:axId val="45218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76952"/>
        <c:crosses val="autoZero"/>
        <c:crossBetween val="midCat"/>
      </c:valAx>
      <c:valAx>
        <c:axId val="45217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8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'CommunicationTime 10000 -O2'!$B$2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'CommunicationTime 10000 -O2'!$A$3:$A$16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64</c:v>
                </c:pt>
              </c:numCache>
            </c:numRef>
          </c:xVal>
          <c:yVal>
            <c:numRef>
              <c:f>'CommunicationTime 10000 -O2'!$B$3:$B$16</c:f>
              <c:numCache>
                <c:formatCode>General</c:formatCode>
                <c:ptCount val="14"/>
                <c:pt idx="1">
                  <c:v>0.54105700000000001</c:v>
                </c:pt>
                <c:pt idx="3">
                  <c:v>0.49554700000000002</c:v>
                </c:pt>
                <c:pt idx="7">
                  <c:v>0.47801500000000002</c:v>
                </c:pt>
                <c:pt idx="10">
                  <c:v>0.50224400000000002</c:v>
                </c:pt>
                <c:pt idx="12">
                  <c:v>0.56747499999999995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5-4BD4-A50F-36CB86FC2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96032"/>
        <c:axId val="449700296"/>
      </c:scatterChart>
      <c:valAx>
        <c:axId val="44969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00296"/>
        <c:crosses val="autoZero"/>
        <c:crossBetween val="midCat"/>
      </c:valAx>
      <c:valAx>
        <c:axId val="44970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9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Sheet2!$D$5:$D$9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Sheet2!$F$5:$F$9</c:f>
              <c:numCache>
                <c:formatCode>General</c:formatCode>
                <c:ptCount val="5"/>
                <c:pt idx="0">
                  <c:v>34.502000000000002</c:v>
                </c:pt>
                <c:pt idx="1">
                  <c:v>100.711</c:v>
                </c:pt>
                <c:pt idx="2">
                  <c:v>0.13</c:v>
                </c:pt>
                <c:pt idx="3">
                  <c:v>265.21300000000002</c:v>
                </c:pt>
                <c:pt idx="4">
                  <c:v>151.58699999999999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D-4A41-AE37-8E3C6F953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872600"/>
        <c:axId val="401876536"/>
      </c:barChart>
      <c:catAx>
        <c:axId val="401872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76536"/>
        <c:crosses val="autoZero"/>
        <c:auto val="1"/>
        <c:lblAlgn val="ctr"/>
        <c:lblOffset val="100"/>
        <c:noMultiLvlLbl val="0"/>
      </c:catAx>
      <c:valAx>
        <c:axId val="40187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7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381000</xdr:colOff>
      <xdr:row>39</xdr:row>
      <xdr:rowOff>76200</xdr:rowOff>
    </xdr:from>
    <xdr:to>
      <xdr:col>14</xdr:col>
      <xdr:colOff>76200</xdr:colOff>
      <xdr:row>53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8CED0-DC36-4DB6-B79F-8AECB613D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314325</xdr:colOff>
      <xdr:row>17</xdr:row>
      <xdr:rowOff>76200</xdr:rowOff>
    </xdr:from>
    <xdr:to>
      <xdr:col>14</xdr:col>
      <xdr:colOff>9525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518A73-96B8-43DF-A14C-9B5821A27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95250</xdr:colOff>
      <xdr:row>1</xdr:row>
      <xdr:rowOff>133350</xdr:rowOff>
    </xdr:from>
    <xdr:to>
      <xdr:col>13</xdr:col>
      <xdr:colOff>400050</xdr:colOff>
      <xdr:row>16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EAED7-05AC-4C48-AEA2-9E98008A7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352425</xdr:colOff>
      <xdr:row>23</xdr:row>
      <xdr:rowOff>76200</xdr:rowOff>
    </xdr:from>
    <xdr:to>
      <xdr:col>20</xdr:col>
      <xdr:colOff>47625</xdr:colOff>
      <xdr:row>37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C59555-27F8-46F2-8CE5-1248062C3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12</xdr:col>
      <xdr:colOff>361950</xdr:colOff>
      <xdr:row>39</xdr:row>
      <xdr:rowOff>104775</xdr:rowOff>
    </xdr:from>
    <xdr:to>
      <xdr:col>20</xdr:col>
      <xdr:colOff>57150</xdr:colOff>
      <xdr:row>53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C5AC8C-5F2E-4996-8639-D5F85BD7F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12</xdr:col>
      <xdr:colOff>447675</xdr:colOff>
      <xdr:row>1</xdr:row>
      <xdr:rowOff>114300</xdr:rowOff>
    </xdr:from>
    <xdr:to>
      <xdr:col>20</xdr:col>
      <xdr:colOff>142875</xdr:colOff>
      <xdr:row>16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F093FE-764B-476E-A8F1-FAAE36080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11</xdr:col>
      <xdr:colOff>47625</xdr:colOff>
      <xdr:row>12</xdr:row>
      <xdr:rowOff>85725</xdr:rowOff>
    </xdr:from>
    <xdr:to>
      <xdr:col>18</xdr:col>
      <xdr:colOff>352425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F5C60C-F196-433E-AAAD-1B169BD79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"/>
  <sheetViews>
    <sheetView workbookViewId="0">
      <selection activeCell="F28" sqref="F28"/>
    </sheetView>
  </sheetViews>
  <sheetFormatPr defaultRowHeight="15" x14ac:dyDescent="0.25"/>
  <sheetData>
    <row r="1" spans="1:15" x14ac:dyDescent="0.25">
      <c r="A1" s="4">
        <v>3</v>
      </c>
      <c r="B1" s="4"/>
      <c r="C1" s="4"/>
      <c r="D1" s="4" t="s">
        <v>1</v>
      </c>
      <c r="E1" s="4"/>
      <c r="F1" s="4"/>
      <c r="G1" s="4" t="s">
        <v>2</v>
      </c>
      <c r="H1" s="4"/>
      <c r="I1" s="4"/>
    </row>
    <row r="2" spans="1:15" x14ac:dyDescent="0.25">
      <c r="A2">
        <v>1</v>
      </c>
      <c r="B2">
        <v>12.164999999999999</v>
      </c>
      <c r="C2">
        <f>$B$2/B2</f>
        <v>1</v>
      </c>
      <c r="D2">
        <f>A2</f>
        <v>1</v>
      </c>
      <c r="E2">
        <v>1.0233099999999999</v>
      </c>
      <c r="F2">
        <f>$E$2/E2</f>
        <v>1</v>
      </c>
      <c r="G2">
        <f>A2</f>
        <v>1</v>
      </c>
      <c r="H2">
        <v>95.337000000000003</v>
      </c>
      <c r="I2">
        <f>$H$2/H2</f>
        <v>1</v>
      </c>
      <c r="J2">
        <v>57</v>
      </c>
      <c r="K2">
        <v>1</v>
      </c>
      <c r="L2">
        <v>0.86586399999999997</v>
      </c>
      <c r="M2">
        <f>$L$2/L2</f>
        <v>1</v>
      </c>
      <c r="O2">
        <v>0.86586399999999997</v>
      </c>
    </row>
    <row r="3" spans="1:15" x14ac:dyDescent="0.25">
      <c r="A3">
        <v>2</v>
      </c>
      <c r="B3">
        <v>7.8895200000000001</v>
      </c>
      <c r="C3">
        <f t="shared" ref="C3:C15" si="0">$B$2/B3</f>
        <v>1.541918900009126</v>
      </c>
      <c r="D3">
        <f t="shared" ref="D3:D14" si="1">A3</f>
        <v>2</v>
      </c>
      <c r="E3">
        <v>0.57165500000000002</v>
      </c>
      <c r="F3">
        <f>$E$2/E3</f>
        <v>1.7900831795401071</v>
      </c>
      <c r="G3">
        <f t="shared" ref="G3:G11" si="2">A3</f>
        <v>2</v>
      </c>
      <c r="H3">
        <v>50.636699999999998</v>
      </c>
      <c r="I3">
        <f t="shared" ref="I3:I14" si="3">$H$2/H3</f>
        <v>1.8827648721184438</v>
      </c>
      <c r="K3">
        <v>2</v>
      </c>
      <c r="L3">
        <v>0.51848099999999997</v>
      </c>
      <c r="M3">
        <f t="shared" ref="M3:M12" si="4">$L$2/L3</f>
        <v>1.6700014079590189</v>
      </c>
    </row>
    <row r="4" spans="1:15" x14ac:dyDescent="0.25">
      <c r="A4">
        <v>3</v>
      </c>
      <c r="B4">
        <v>6.4544699999999997</v>
      </c>
      <c r="C4">
        <f t="shared" si="0"/>
        <v>1.884740342739218</v>
      </c>
      <c r="D4">
        <f t="shared" si="1"/>
        <v>3</v>
      </c>
      <c r="E4">
        <v>0.40253800000000001</v>
      </c>
      <c r="F4">
        <f t="shared" ref="F4:F22" si="5">$E$2/E4</f>
        <v>2.542145089407708</v>
      </c>
      <c r="G4">
        <f t="shared" si="2"/>
        <v>3</v>
      </c>
      <c r="H4">
        <v>38.192</v>
      </c>
      <c r="I4">
        <f t="shared" si="3"/>
        <v>2.4962557603686637</v>
      </c>
      <c r="K4">
        <v>3</v>
      </c>
      <c r="L4">
        <v>0.36288199999999998</v>
      </c>
      <c r="M4">
        <f t="shared" si="4"/>
        <v>2.3860759144845982</v>
      </c>
    </row>
    <row r="5" spans="1:15" x14ac:dyDescent="0.25">
      <c r="A5">
        <v>4</v>
      </c>
      <c r="B5">
        <v>5.7742899999999997</v>
      </c>
      <c r="C5">
        <f t="shared" si="0"/>
        <v>2.1067525184914508</v>
      </c>
      <c r="D5">
        <f t="shared" si="1"/>
        <v>4</v>
      </c>
      <c r="E5">
        <v>0.31794600000000001</v>
      </c>
      <c r="F5">
        <f t="shared" si="5"/>
        <v>3.2185025130053528</v>
      </c>
      <c r="G5">
        <f t="shared" si="2"/>
        <v>4</v>
      </c>
      <c r="H5">
        <v>31.004200000000001</v>
      </c>
      <c r="I5">
        <f t="shared" si="3"/>
        <v>3.0749704878693853</v>
      </c>
      <c r="K5">
        <v>4</v>
      </c>
      <c r="L5">
        <v>0.297317</v>
      </c>
      <c r="M5">
        <f t="shared" si="4"/>
        <v>2.912258633041501</v>
      </c>
    </row>
    <row r="6" spans="1:15" x14ac:dyDescent="0.25">
      <c r="A6">
        <v>5</v>
      </c>
      <c r="B6">
        <v>5.4413499999999999</v>
      </c>
      <c r="C6">
        <f t="shared" si="0"/>
        <v>2.2356584303527618</v>
      </c>
      <c r="D6">
        <f t="shared" si="1"/>
        <v>5</v>
      </c>
      <c r="E6">
        <v>0.25855899999999998</v>
      </c>
      <c r="F6">
        <f t="shared" si="5"/>
        <v>3.9577427202301991</v>
      </c>
      <c r="G6">
        <f t="shared" si="2"/>
        <v>5</v>
      </c>
      <c r="H6">
        <v>31.089700000000001</v>
      </c>
      <c r="I6">
        <f t="shared" si="3"/>
        <v>3.0665139901639451</v>
      </c>
      <c r="J6">
        <f>57/26.58</f>
        <v>2.144469525959368</v>
      </c>
      <c r="K6">
        <v>5</v>
      </c>
      <c r="L6">
        <v>0.28394999999999998</v>
      </c>
      <c r="M6">
        <f t="shared" si="4"/>
        <v>3.0493537594646947</v>
      </c>
    </row>
    <row r="7" spans="1:15" x14ac:dyDescent="0.25">
      <c r="A7">
        <v>6</v>
      </c>
      <c r="B7">
        <v>5.1728899999999998</v>
      </c>
      <c r="C7">
        <f t="shared" si="0"/>
        <v>2.3516834883401736</v>
      </c>
      <c r="D7">
        <f t="shared" si="1"/>
        <v>6</v>
      </c>
      <c r="E7">
        <v>0.21723600000000001</v>
      </c>
      <c r="F7">
        <f t="shared" si="5"/>
        <v>4.7105912463864179</v>
      </c>
      <c r="G7">
        <f t="shared" si="2"/>
        <v>6</v>
      </c>
      <c r="H7">
        <v>27.616399999999999</v>
      </c>
      <c r="I7">
        <f>$H$2/H7</f>
        <v>3.4521878304196059</v>
      </c>
      <c r="K7">
        <v>6</v>
      </c>
      <c r="L7">
        <v>0.23886299999999999</v>
      </c>
      <c r="M7">
        <f t="shared" si="4"/>
        <v>3.6249398190594611</v>
      </c>
    </row>
    <row r="8" spans="1:15" x14ac:dyDescent="0.25">
      <c r="A8">
        <v>7</v>
      </c>
      <c r="B8">
        <v>5.0310300000000003</v>
      </c>
      <c r="C8">
        <f t="shared" si="0"/>
        <v>2.4179939296724524</v>
      </c>
      <c r="D8">
        <f t="shared" si="1"/>
        <v>7</v>
      </c>
      <c r="E8">
        <v>0.18845100000000001</v>
      </c>
      <c r="F8">
        <f t="shared" si="5"/>
        <v>5.4301118062520226</v>
      </c>
      <c r="G8">
        <f t="shared" si="2"/>
        <v>7</v>
      </c>
      <c r="H8">
        <v>21.820900000000002</v>
      </c>
      <c r="I8">
        <f t="shared" si="3"/>
        <v>4.3690681869217123</v>
      </c>
      <c r="K8">
        <v>7</v>
      </c>
      <c r="L8">
        <v>0.21845000000000001</v>
      </c>
      <c r="M8">
        <f t="shared" si="4"/>
        <v>3.9636713206683449</v>
      </c>
    </row>
    <row r="9" spans="1:15" x14ac:dyDescent="0.25">
      <c r="A9">
        <v>8</v>
      </c>
      <c r="B9">
        <v>4.8738999999999999</v>
      </c>
      <c r="C9">
        <f t="shared" si="0"/>
        <v>2.4959478036069678</v>
      </c>
      <c r="D9">
        <f t="shared" si="1"/>
        <v>8</v>
      </c>
      <c r="E9">
        <v>0.166912</v>
      </c>
      <c r="F9">
        <f t="shared" si="5"/>
        <v>6.1308354102760729</v>
      </c>
      <c r="G9">
        <f t="shared" si="2"/>
        <v>8</v>
      </c>
      <c r="H9">
        <v>22.4377</v>
      </c>
      <c r="I9">
        <f t="shared" si="3"/>
        <v>4.2489649117333776</v>
      </c>
      <c r="K9">
        <v>8</v>
      </c>
      <c r="L9">
        <v>0.18565699999999999</v>
      </c>
      <c r="M9">
        <f t="shared" si="4"/>
        <v>4.6637832131295882</v>
      </c>
    </row>
    <row r="10" spans="1:15" x14ac:dyDescent="0.25">
      <c r="A10">
        <v>9</v>
      </c>
      <c r="B10">
        <v>4.8819299999999997</v>
      </c>
      <c r="C10">
        <f>$B$2/B10</f>
        <v>2.491842365621793</v>
      </c>
      <c r="D10">
        <f t="shared" si="1"/>
        <v>9</v>
      </c>
      <c r="E10">
        <v>0.149809</v>
      </c>
      <c r="F10">
        <f t="shared" si="5"/>
        <v>6.8307645068053322</v>
      </c>
      <c r="G10">
        <f t="shared" si="2"/>
        <v>9</v>
      </c>
      <c r="H10">
        <v>24.315799999999999</v>
      </c>
      <c r="I10">
        <f t="shared" si="3"/>
        <v>3.9207840169766164</v>
      </c>
      <c r="K10">
        <v>9</v>
      </c>
      <c r="L10">
        <v>0.17814199999999999</v>
      </c>
      <c r="M10">
        <f t="shared" si="4"/>
        <v>4.8605269953183416</v>
      </c>
    </row>
    <row r="11" spans="1:15" x14ac:dyDescent="0.25">
      <c r="A11">
        <v>10</v>
      </c>
      <c r="B11">
        <v>4.8232999999999997</v>
      </c>
      <c r="C11">
        <f t="shared" si="0"/>
        <v>2.5221321501876308</v>
      </c>
      <c r="D11">
        <f t="shared" si="1"/>
        <v>10</v>
      </c>
      <c r="E11">
        <v>0.13563500000000001</v>
      </c>
      <c r="F11">
        <f t="shared" si="5"/>
        <v>7.544586574261805</v>
      </c>
      <c r="G11">
        <f t="shared" si="2"/>
        <v>10</v>
      </c>
      <c r="H11">
        <v>20.468</v>
      </c>
      <c r="I11">
        <f t="shared" si="3"/>
        <v>4.6578561657221034</v>
      </c>
      <c r="J11">
        <f>J2/13.2468</f>
        <v>4.3029259896729775</v>
      </c>
      <c r="K11">
        <v>10</v>
      </c>
      <c r="L11">
        <v>0.171458</v>
      </c>
      <c r="M11">
        <f t="shared" si="4"/>
        <v>5.0500064155653277</v>
      </c>
    </row>
    <row r="12" spans="1:15" x14ac:dyDescent="0.25">
      <c r="A12">
        <v>16</v>
      </c>
      <c r="B12">
        <v>4.8026900000000001</v>
      </c>
      <c r="C12">
        <f t="shared" si="0"/>
        <v>2.5329554895277435</v>
      </c>
      <c r="D12">
        <f t="shared" si="1"/>
        <v>16</v>
      </c>
      <c r="E12">
        <v>9.0065000000000006E-2</v>
      </c>
      <c r="F12">
        <f>$E$2/E12</f>
        <v>11.361905290623437</v>
      </c>
      <c r="G12">
        <v>16</v>
      </c>
      <c r="H12">
        <v>16.126999999999999</v>
      </c>
      <c r="I12">
        <f t="shared" si="3"/>
        <v>5.9116388664971788</v>
      </c>
      <c r="J12" t="s">
        <v>3</v>
      </c>
      <c r="K12">
        <v>11</v>
      </c>
      <c r="L12">
        <v>0.11812499999999999</v>
      </c>
      <c r="M12">
        <f t="shared" si="4"/>
        <v>7.3300656084656088</v>
      </c>
    </row>
    <row r="13" spans="1:15" x14ac:dyDescent="0.25">
      <c r="A13">
        <v>20</v>
      </c>
      <c r="B13">
        <v>5.34145</v>
      </c>
      <c r="C13">
        <f t="shared" si="0"/>
        <v>2.277471473101873</v>
      </c>
      <c r="D13">
        <f t="shared" si="1"/>
        <v>20</v>
      </c>
      <c r="E13">
        <v>7.7354199999999998E-2</v>
      </c>
      <c r="F13">
        <f t="shared" si="5"/>
        <v>13.228887377802369</v>
      </c>
      <c r="G13">
        <v>20</v>
      </c>
      <c r="H13">
        <v>13.2041</v>
      </c>
      <c r="I13">
        <f t="shared" si="3"/>
        <v>7.2202573443097222</v>
      </c>
    </row>
    <row r="14" spans="1:15" x14ac:dyDescent="0.25">
      <c r="A14">
        <v>32</v>
      </c>
      <c r="B14">
        <v>4.8995499999999996</v>
      </c>
      <c r="C14">
        <f t="shared" si="0"/>
        <v>2.4828810809155941</v>
      </c>
      <c r="D14">
        <f t="shared" si="1"/>
        <v>32</v>
      </c>
      <c r="E14">
        <v>5.2567999999999997E-2</v>
      </c>
      <c r="F14">
        <f t="shared" si="5"/>
        <v>19.466405417744635</v>
      </c>
      <c r="G14">
        <v>24</v>
      </c>
      <c r="H14">
        <v>11.491099999999999</v>
      </c>
      <c r="I14">
        <f t="shared" si="3"/>
        <v>8.2965947559415554</v>
      </c>
    </row>
    <row r="15" spans="1:15" x14ac:dyDescent="0.25">
      <c r="A15">
        <v>64</v>
      </c>
      <c r="B15">
        <v>5.6186199999999999</v>
      </c>
      <c r="C15">
        <f t="shared" si="0"/>
        <v>2.1651223966027242</v>
      </c>
      <c r="D15">
        <v>40</v>
      </c>
      <c r="E15">
        <v>4.4574999999999997E-2</v>
      </c>
      <c r="F15">
        <f t="shared" si="5"/>
        <v>22.95703869882221</v>
      </c>
      <c r="G15">
        <v>32</v>
      </c>
      <c r="H15">
        <v>9.2255199999999995</v>
      </c>
      <c r="I15">
        <f>$H$2/H15</f>
        <v>10.334051630693988</v>
      </c>
    </row>
    <row r="16" spans="1:15" x14ac:dyDescent="0.25">
      <c r="D16">
        <v>44</v>
      </c>
      <c r="E16">
        <v>4.249E-2</v>
      </c>
      <c r="F16">
        <f t="shared" si="5"/>
        <v>24.083549070369497</v>
      </c>
      <c r="G16">
        <v>64</v>
      </c>
      <c r="H16">
        <v>5.0965600000000002</v>
      </c>
      <c r="I16">
        <f>$H$2/H16</f>
        <v>18.706146891236443</v>
      </c>
    </row>
    <row r="17" spans="4:9" x14ac:dyDescent="0.25">
      <c r="D17">
        <v>48</v>
      </c>
      <c r="E17">
        <v>3.2223000000000002E-2</v>
      </c>
      <c r="F17">
        <f>$E$2/E17</f>
        <v>31.757130000310333</v>
      </c>
      <c r="G17">
        <v>128</v>
      </c>
      <c r="H17">
        <v>2.8766099999999999</v>
      </c>
      <c r="I17">
        <f>$H$2/H17</f>
        <v>33.142136055982569</v>
      </c>
    </row>
    <row r="18" spans="4:9" x14ac:dyDescent="0.25">
      <c r="D18">
        <v>52</v>
      </c>
      <c r="E18">
        <v>3.0297999999999999E-2</v>
      </c>
      <c r="F18">
        <f t="shared" si="5"/>
        <v>33.774836622879398</v>
      </c>
    </row>
    <row r="19" spans="4:9" x14ac:dyDescent="0.25">
      <c r="D19">
        <v>60</v>
      </c>
      <c r="E19">
        <v>3.4687999999999997E-2</v>
      </c>
      <c r="F19">
        <f t="shared" si="5"/>
        <v>29.500403597785979</v>
      </c>
    </row>
    <row r="20" spans="4:9" x14ac:dyDescent="0.25">
      <c r="D20">
        <v>62</v>
      </c>
      <c r="E20">
        <v>3.3989900000000003E-2</v>
      </c>
      <c r="F20">
        <f t="shared" si="5"/>
        <v>30.106296282130863</v>
      </c>
    </row>
    <row r="21" spans="4:9" x14ac:dyDescent="0.25">
      <c r="D21">
        <v>63</v>
      </c>
      <c r="E21">
        <v>3.3615800000000001E-2</v>
      </c>
      <c r="F21">
        <f t="shared" si="5"/>
        <v>30.441340084127106</v>
      </c>
    </row>
    <row r="22" spans="4:9" x14ac:dyDescent="0.25">
      <c r="D22">
        <v>64</v>
      </c>
      <c r="E22">
        <v>9.2540999999999998E-2</v>
      </c>
      <c r="F22">
        <f t="shared" si="5"/>
        <v>11.057909467155099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2"/>
  <sheetViews>
    <sheetView workbookViewId="0">
      <selection activeCell="A2" sqref="A2:E15"/>
    </sheetView>
  </sheetViews>
  <sheetFormatPr defaultRowHeight="15" x14ac:dyDescent="0.25"/>
  <sheetData>
    <row r="1" spans="1:17" x14ac:dyDescent="0.25">
      <c r="A1" s="4" t="s">
        <v>0</v>
      </c>
      <c r="B1" s="4"/>
      <c r="C1" s="4"/>
      <c r="F1" s="4" t="s">
        <v>1</v>
      </c>
      <c r="G1" s="4"/>
      <c r="H1" s="4"/>
      <c r="M1" s="4" t="s">
        <v>2</v>
      </c>
      <c r="N1" s="4"/>
      <c r="O1" s="4"/>
    </row>
    <row r="2" spans="1:17" x14ac:dyDescent="0.25">
      <c r="A2">
        <v>1</v>
      </c>
      <c r="B2">
        <v>3.8672499999999999</v>
      </c>
      <c r="C2">
        <f>$B$2 /B2</f>
        <v>1</v>
      </c>
      <c r="D2">
        <v>0</v>
      </c>
      <c r="E2">
        <v>0</v>
      </c>
      <c r="F2">
        <v>1</v>
      </c>
      <c r="G2">
        <v>8.2101099999999996E-2</v>
      </c>
      <c r="H2">
        <f t="shared" ref="H2:H22" si="0">$G$2/G2</f>
        <v>1</v>
      </c>
      <c r="I2">
        <v>0</v>
      </c>
      <c r="J2">
        <v>0</v>
      </c>
      <c r="M2">
        <v>1</v>
      </c>
      <c r="N2">
        <v>41.9741</v>
      </c>
      <c r="O2">
        <f t="shared" ref="O2:O16" si="1">$N$2/N2</f>
        <v>1</v>
      </c>
      <c r="P2">
        <v>0</v>
      </c>
      <c r="Q2">
        <v>0</v>
      </c>
    </row>
    <row r="3" spans="1:17" x14ac:dyDescent="0.25">
      <c r="A3">
        <v>2</v>
      </c>
      <c r="B3">
        <v>3.5821200000000002</v>
      </c>
      <c r="C3">
        <f t="shared" ref="C3:C15" si="2">$B$2 /B3</f>
        <v>1.0795981150826883</v>
      </c>
      <c r="D3">
        <f>B3-($B$2/A3)</f>
        <v>1.6484950000000003</v>
      </c>
      <c r="E3">
        <f>D3/B3</f>
        <v>0.46020094245865584</v>
      </c>
      <c r="F3">
        <v>2</v>
      </c>
      <c r="G3">
        <v>4.1243099999999998E-2</v>
      </c>
      <c r="H3">
        <f t="shared" si="0"/>
        <v>1.9906626805453518</v>
      </c>
      <c r="I3">
        <f>G3-($G$2/F3)</f>
        <v>1.9254999999999967E-4</v>
      </c>
      <c r="J3">
        <f>I3/G3</f>
        <v>4.6686597273240781E-3</v>
      </c>
      <c r="M3">
        <v>2</v>
      </c>
      <c r="N3">
        <v>23.175899999999999</v>
      </c>
      <c r="O3">
        <f t="shared" si="1"/>
        <v>1.8111098166629991</v>
      </c>
      <c r="P3">
        <f>N3-($N$2/M3)</f>
        <v>2.1888499999999986</v>
      </c>
      <c r="Q3">
        <f>P3/N3</f>
        <v>9.4445091668500417E-2</v>
      </c>
    </row>
    <row r="4" spans="1:17" x14ac:dyDescent="0.25">
      <c r="A4">
        <v>3</v>
      </c>
      <c r="B4">
        <v>3.50325</v>
      </c>
      <c r="C4">
        <f t="shared" si="2"/>
        <v>1.103903518161707</v>
      </c>
      <c r="D4">
        <f t="shared" ref="D4:D14" si="3">B4-($B$2/A4)</f>
        <v>2.2141666666666664</v>
      </c>
      <c r="E4">
        <f t="shared" ref="E4:E15" si="4">D4/B4</f>
        <v>0.63203216061276424</v>
      </c>
      <c r="F4">
        <v>3</v>
      </c>
      <c r="G4">
        <v>3.1493199999999999E-2</v>
      </c>
      <c r="H4">
        <f t="shared" si="0"/>
        <v>2.6069468964728895</v>
      </c>
      <c r="I4">
        <f t="shared" ref="I4:I22" si="5">G4-($G$2/F4)</f>
        <v>4.1261666666666669E-3</v>
      </c>
      <c r="J4">
        <f t="shared" ref="J4:J22" si="6">I4/G4</f>
        <v>0.13101770117570355</v>
      </c>
      <c r="M4">
        <v>3</v>
      </c>
      <c r="N4">
        <v>18.571400000000001</v>
      </c>
      <c r="O4">
        <f t="shared" si="1"/>
        <v>2.260147323303574</v>
      </c>
      <c r="P4">
        <f t="shared" ref="P4:P16" si="7">N4-($N$2/M4)</f>
        <v>4.5800333333333345</v>
      </c>
      <c r="Q4">
        <f t="shared" ref="Q4:Q16" si="8">P4/N4</f>
        <v>0.24661755889880863</v>
      </c>
    </row>
    <row r="5" spans="1:17" x14ac:dyDescent="0.25">
      <c r="A5">
        <v>4</v>
      </c>
      <c r="B5">
        <v>3.47709</v>
      </c>
      <c r="C5">
        <f t="shared" si="2"/>
        <v>1.1122087722779681</v>
      </c>
      <c r="D5">
        <f t="shared" si="3"/>
        <v>2.5102774999999999</v>
      </c>
      <c r="E5">
        <f t="shared" si="4"/>
        <v>0.72194780693050797</v>
      </c>
      <c r="F5">
        <v>4</v>
      </c>
      <c r="G5">
        <v>2.6303099999999999E-2</v>
      </c>
      <c r="H5">
        <f t="shared" si="0"/>
        <v>3.1213469134816809</v>
      </c>
      <c r="I5">
        <f t="shared" si="5"/>
        <v>5.7778250000000003E-3</v>
      </c>
      <c r="J5">
        <f t="shared" si="6"/>
        <v>0.2196632716295798</v>
      </c>
      <c r="M5">
        <v>4</v>
      </c>
      <c r="N5">
        <v>16.424900000000001</v>
      </c>
      <c r="O5">
        <f t="shared" si="1"/>
        <v>2.5555163197340622</v>
      </c>
      <c r="P5">
        <f t="shared" si="7"/>
        <v>5.931375000000001</v>
      </c>
      <c r="Q5">
        <f t="shared" si="8"/>
        <v>0.36112092006648444</v>
      </c>
    </row>
    <row r="6" spans="1:17" x14ac:dyDescent="0.25">
      <c r="A6">
        <v>5</v>
      </c>
      <c r="B6">
        <v>3.5044200000000001</v>
      </c>
      <c r="C6">
        <f t="shared" si="2"/>
        <v>1.1035349644163654</v>
      </c>
      <c r="D6">
        <f t="shared" si="3"/>
        <v>2.7309700000000001</v>
      </c>
      <c r="E6">
        <f t="shared" si="4"/>
        <v>0.77929300711672689</v>
      </c>
      <c r="F6">
        <v>5</v>
      </c>
      <c r="G6">
        <v>2.40428E-2</v>
      </c>
      <c r="H6">
        <f t="shared" si="0"/>
        <v>3.414789458798476</v>
      </c>
      <c r="I6">
        <f t="shared" si="5"/>
        <v>7.6225800000000003E-3</v>
      </c>
      <c r="J6">
        <f t="shared" si="6"/>
        <v>0.31704210824030482</v>
      </c>
      <c r="M6">
        <v>5</v>
      </c>
      <c r="N6">
        <v>17.93</v>
      </c>
      <c r="O6">
        <f t="shared" si="1"/>
        <v>2.3409983268265475</v>
      </c>
      <c r="P6">
        <f t="shared" si="7"/>
        <v>9.5351800000000004</v>
      </c>
      <c r="Q6">
        <f t="shared" si="8"/>
        <v>0.53180033463469045</v>
      </c>
    </row>
    <row r="7" spans="1:17" x14ac:dyDescent="0.25">
      <c r="A7">
        <v>6</v>
      </c>
      <c r="B7">
        <v>3.5061300000000002</v>
      </c>
      <c r="C7">
        <f t="shared" si="2"/>
        <v>1.1029967514039696</v>
      </c>
      <c r="D7">
        <f t="shared" si="3"/>
        <v>2.8615883333333336</v>
      </c>
      <c r="E7">
        <f t="shared" si="4"/>
        <v>0.8161672080993384</v>
      </c>
      <c r="F7">
        <v>6</v>
      </c>
      <c r="G7">
        <v>2.1639800000000001E-2</v>
      </c>
      <c r="H7">
        <f t="shared" si="0"/>
        <v>3.7939860812022288</v>
      </c>
      <c r="I7">
        <f t="shared" si="5"/>
        <v>7.9562833333333347E-3</v>
      </c>
      <c r="J7">
        <f t="shared" si="6"/>
        <v>0.3676689864662952</v>
      </c>
      <c r="M7">
        <v>6</v>
      </c>
      <c r="N7">
        <v>16.4026</v>
      </c>
      <c r="O7">
        <f t="shared" si="1"/>
        <v>2.5589906478241256</v>
      </c>
      <c r="P7">
        <f t="shared" si="7"/>
        <v>9.4069166666666675</v>
      </c>
      <c r="Q7">
        <f t="shared" si="8"/>
        <v>0.57350155869597919</v>
      </c>
    </row>
    <row r="8" spans="1:17" x14ac:dyDescent="0.25">
      <c r="A8">
        <v>7</v>
      </c>
      <c r="B8">
        <v>3.52542</v>
      </c>
      <c r="C8">
        <f t="shared" si="2"/>
        <v>1.0969614967861985</v>
      </c>
      <c r="D8">
        <f t="shared" si="3"/>
        <v>2.9729557142857144</v>
      </c>
      <c r="E8">
        <f t="shared" si="4"/>
        <v>0.84329121474482882</v>
      </c>
      <c r="F8">
        <v>7</v>
      </c>
      <c r="G8">
        <v>2.0162800000000002E-2</v>
      </c>
      <c r="H8">
        <f t="shared" si="0"/>
        <v>4.0719096554050029</v>
      </c>
      <c r="I8">
        <f t="shared" si="5"/>
        <v>8.4340714285714314E-3</v>
      </c>
      <c r="J8">
        <f t="shared" si="6"/>
        <v>0.4182986206564282</v>
      </c>
      <c r="M8">
        <v>7</v>
      </c>
      <c r="N8">
        <v>12.537000000000001</v>
      </c>
      <c r="O8">
        <f t="shared" si="1"/>
        <v>3.3480178671133443</v>
      </c>
      <c r="P8">
        <f t="shared" si="7"/>
        <v>6.5407000000000011</v>
      </c>
      <c r="Q8">
        <f t="shared" si="8"/>
        <v>0.52171173326952225</v>
      </c>
    </row>
    <row r="9" spans="1:17" x14ac:dyDescent="0.25">
      <c r="A9">
        <v>8</v>
      </c>
      <c r="B9">
        <v>3.5268299999999999</v>
      </c>
      <c r="C9">
        <f t="shared" si="2"/>
        <v>1.0965229398638436</v>
      </c>
      <c r="D9">
        <f t="shared" si="3"/>
        <v>3.0434237500000001</v>
      </c>
      <c r="E9">
        <f t="shared" si="4"/>
        <v>0.86293463251701963</v>
      </c>
      <c r="F9">
        <v>8</v>
      </c>
      <c r="G9">
        <v>2.0113900000000001E-2</v>
      </c>
      <c r="H9">
        <f t="shared" si="0"/>
        <v>4.0818090971914938</v>
      </c>
      <c r="I9">
        <f t="shared" si="5"/>
        <v>9.851262500000001E-3</v>
      </c>
      <c r="J9">
        <f t="shared" si="6"/>
        <v>0.48977386285106322</v>
      </c>
      <c r="M9">
        <v>8</v>
      </c>
      <c r="N9">
        <v>13.930300000000001</v>
      </c>
      <c r="O9">
        <f t="shared" si="1"/>
        <v>3.0131511884166167</v>
      </c>
      <c r="P9">
        <f t="shared" si="7"/>
        <v>8.6835374999999999</v>
      </c>
      <c r="Q9">
        <f t="shared" si="8"/>
        <v>0.62335610144792286</v>
      </c>
    </row>
    <row r="10" spans="1:17" x14ac:dyDescent="0.25">
      <c r="A10">
        <v>9</v>
      </c>
      <c r="B10">
        <v>4.8982700000000001</v>
      </c>
      <c r="C10">
        <f t="shared" si="2"/>
        <v>0.78951344045959082</v>
      </c>
      <c r="D10">
        <f t="shared" si="3"/>
        <v>4.4685755555555557</v>
      </c>
      <c r="E10">
        <f t="shared" si="4"/>
        <v>0.91227628439337882</v>
      </c>
      <c r="F10">
        <v>9</v>
      </c>
      <c r="G10">
        <v>1.83742E-2</v>
      </c>
      <c r="H10">
        <f t="shared" si="0"/>
        <v>4.4682816122606699</v>
      </c>
      <c r="I10">
        <f t="shared" si="5"/>
        <v>9.2518555555555562E-3</v>
      </c>
      <c r="J10">
        <f t="shared" si="6"/>
        <v>0.50352426530437</v>
      </c>
      <c r="M10">
        <v>9</v>
      </c>
      <c r="N10">
        <v>15.9901</v>
      </c>
      <c r="O10">
        <f t="shared" si="1"/>
        <v>2.625005472135884</v>
      </c>
      <c r="P10">
        <f t="shared" si="7"/>
        <v>11.32631111111111</v>
      </c>
      <c r="Q10">
        <f t="shared" si="8"/>
        <v>0.70833272531823499</v>
      </c>
    </row>
    <row r="11" spans="1:17" x14ac:dyDescent="0.25">
      <c r="A11">
        <v>10</v>
      </c>
      <c r="B11">
        <v>4.9422600000000001</v>
      </c>
      <c r="C11">
        <f t="shared" si="2"/>
        <v>0.78248615006090327</v>
      </c>
      <c r="D11">
        <f t="shared" si="3"/>
        <v>4.5555349999999999</v>
      </c>
      <c r="E11">
        <f t="shared" si="4"/>
        <v>0.92175138499390963</v>
      </c>
      <c r="F11">
        <v>10</v>
      </c>
      <c r="G11">
        <v>1.76919E-2</v>
      </c>
      <c r="H11">
        <f t="shared" si="0"/>
        <v>4.6406038921766459</v>
      </c>
      <c r="I11">
        <f t="shared" si="5"/>
        <v>9.4817900000000004E-3</v>
      </c>
      <c r="J11">
        <f t="shared" si="6"/>
        <v>0.53593961078233543</v>
      </c>
      <c r="M11">
        <v>10</v>
      </c>
      <c r="N11">
        <v>13.1035</v>
      </c>
      <c r="O11">
        <f t="shared" si="1"/>
        <v>3.2032739344449954</v>
      </c>
      <c r="P11">
        <f t="shared" si="7"/>
        <v>8.9060900000000007</v>
      </c>
      <c r="Q11">
        <f t="shared" si="8"/>
        <v>0.67967260655550044</v>
      </c>
    </row>
    <row r="12" spans="1:17" x14ac:dyDescent="0.25">
      <c r="A12">
        <v>16</v>
      </c>
      <c r="B12">
        <v>3.8674900000000001</v>
      </c>
      <c r="C12">
        <f t="shared" si="2"/>
        <v>0.99993794424807814</v>
      </c>
      <c r="D12">
        <f t="shared" si="3"/>
        <v>3.6257868750000002</v>
      </c>
      <c r="E12">
        <f t="shared" si="4"/>
        <v>0.93750387848449512</v>
      </c>
      <c r="F12">
        <v>16</v>
      </c>
      <c r="G12">
        <v>1.5805E-2</v>
      </c>
      <c r="H12">
        <f t="shared" si="0"/>
        <v>5.1946282821891803</v>
      </c>
      <c r="I12">
        <f t="shared" si="5"/>
        <v>1.0673681250000001E-2</v>
      </c>
      <c r="J12">
        <f t="shared" si="6"/>
        <v>0.67533573236317623</v>
      </c>
      <c r="M12">
        <v>16</v>
      </c>
      <c r="N12">
        <v>10.8588</v>
      </c>
      <c r="O12">
        <f t="shared" si="1"/>
        <v>3.8654455372601024</v>
      </c>
      <c r="P12">
        <f t="shared" si="7"/>
        <v>8.2354187500000009</v>
      </c>
      <c r="Q12">
        <f t="shared" si="8"/>
        <v>0.7584096539212436</v>
      </c>
    </row>
    <row r="13" spans="1:17" x14ac:dyDescent="0.25">
      <c r="A13">
        <v>20</v>
      </c>
      <c r="B13">
        <v>3.9436599999999999</v>
      </c>
      <c r="C13">
        <f t="shared" si="2"/>
        <v>0.98062459745515584</v>
      </c>
      <c r="D13">
        <f t="shared" si="3"/>
        <v>3.7502974999999998</v>
      </c>
      <c r="E13">
        <f t="shared" si="4"/>
        <v>0.95096877012724212</v>
      </c>
      <c r="F13">
        <v>20</v>
      </c>
      <c r="G13">
        <v>1.5715099999999999E-2</v>
      </c>
      <c r="H13">
        <f t="shared" si="0"/>
        <v>5.224344738499914</v>
      </c>
      <c r="I13">
        <f t="shared" si="5"/>
        <v>1.1610044999999999E-2</v>
      </c>
      <c r="J13">
        <f t="shared" si="6"/>
        <v>0.73878276307500435</v>
      </c>
      <c r="M13">
        <v>20</v>
      </c>
      <c r="N13">
        <v>9.0361999999999991</v>
      </c>
      <c r="O13">
        <f t="shared" si="1"/>
        <v>4.6451052433545081</v>
      </c>
      <c r="P13">
        <f t="shared" si="7"/>
        <v>6.9374949999999993</v>
      </c>
      <c r="Q13">
        <f t="shared" si="8"/>
        <v>0.76774473783227459</v>
      </c>
    </row>
    <row r="14" spans="1:17" x14ac:dyDescent="0.25">
      <c r="A14">
        <v>32</v>
      </c>
      <c r="B14">
        <v>4.2254699999999996</v>
      </c>
      <c r="C14">
        <f t="shared" si="2"/>
        <v>0.91522363192733591</v>
      </c>
      <c r="D14">
        <f t="shared" si="3"/>
        <v>4.1046184374999992</v>
      </c>
      <c r="E14">
        <f t="shared" si="4"/>
        <v>0.97139926150227063</v>
      </c>
      <c r="F14">
        <v>32</v>
      </c>
      <c r="G14">
        <v>1.4755000000000001E-2</v>
      </c>
      <c r="H14">
        <f t="shared" si="0"/>
        <v>5.5642900711623176</v>
      </c>
      <c r="I14">
        <f t="shared" si="5"/>
        <v>1.2189340625000001E-2</v>
      </c>
      <c r="J14">
        <f t="shared" si="6"/>
        <v>0.82611593527617766</v>
      </c>
      <c r="M14">
        <v>24</v>
      </c>
      <c r="N14">
        <v>7.9069799999999999</v>
      </c>
      <c r="O14">
        <f t="shared" si="1"/>
        <v>5.3084869317994992</v>
      </c>
      <c r="P14">
        <f t="shared" si="7"/>
        <v>6.1580591666666669</v>
      </c>
      <c r="Q14">
        <f t="shared" si="8"/>
        <v>0.7788130445083542</v>
      </c>
    </row>
    <row r="15" spans="1:17" x14ac:dyDescent="0.25">
      <c r="A15">
        <v>64</v>
      </c>
      <c r="B15">
        <v>5.0644999999999998</v>
      </c>
      <c r="C15">
        <f t="shared" si="2"/>
        <v>0.76359956560371212</v>
      </c>
      <c r="D15">
        <f>B15-($B$2/A15)</f>
        <v>5.0040742187499996</v>
      </c>
      <c r="E15">
        <f t="shared" si="4"/>
        <v>0.98806875678744199</v>
      </c>
      <c r="F15">
        <v>40</v>
      </c>
      <c r="G15">
        <v>1.6852099999999998E-2</v>
      </c>
      <c r="H15">
        <f t="shared" si="0"/>
        <v>4.8718616670919355</v>
      </c>
      <c r="I15">
        <f t="shared" si="5"/>
        <v>1.4799572499999998E-2</v>
      </c>
      <c r="J15">
        <f t="shared" si="6"/>
        <v>0.87820345832270164</v>
      </c>
      <c r="M15">
        <v>32</v>
      </c>
      <c r="N15">
        <v>6.4470799999999997</v>
      </c>
      <c r="O15">
        <f t="shared" si="1"/>
        <v>6.5105598193290612</v>
      </c>
      <c r="P15">
        <f t="shared" si="7"/>
        <v>5.1353893749999999</v>
      </c>
      <c r="Q15">
        <f t="shared" si="8"/>
        <v>0.79654500564596686</v>
      </c>
    </row>
    <row r="16" spans="1:17" x14ac:dyDescent="0.25">
      <c r="F16">
        <v>44</v>
      </c>
      <c r="G16">
        <v>1.42641E-2</v>
      </c>
      <c r="H16">
        <f t="shared" si="0"/>
        <v>5.7557855034667451</v>
      </c>
      <c r="I16">
        <f t="shared" si="5"/>
        <v>1.2398165909090909E-2</v>
      </c>
      <c r="J16">
        <f t="shared" si="6"/>
        <v>0.86918669310302854</v>
      </c>
      <c r="M16">
        <v>64</v>
      </c>
      <c r="N16">
        <v>3.6111800000000001</v>
      </c>
      <c r="O16">
        <f t="shared" si="1"/>
        <v>11.623375184842628</v>
      </c>
      <c r="P16">
        <f t="shared" si="7"/>
        <v>2.9553346875000002</v>
      </c>
      <c r="Q16">
        <f t="shared" si="8"/>
        <v>0.81838476273683403</v>
      </c>
    </row>
    <row r="17" spans="6:10" x14ac:dyDescent="0.25">
      <c r="F17">
        <v>48</v>
      </c>
      <c r="G17">
        <v>1.4118E-2</v>
      </c>
      <c r="H17">
        <f t="shared" si="0"/>
        <v>5.8153491996033431</v>
      </c>
      <c r="I17">
        <f t="shared" si="5"/>
        <v>1.2407560416666668E-2</v>
      </c>
      <c r="J17">
        <f t="shared" si="6"/>
        <v>0.87884689167493046</v>
      </c>
    </row>
    <row r="18" spans="6:10" x14ac:dyDescent="0.25">
      <c r="F18">
        <v>52</v>
      </c>
      <c r="G18">
        <v>1.40769E-2</v>
      </c>
      <c r="H18">
        <f t="shared" si="0"/>
        <v>5.8323281404286451</v>
      </c>
      <c r="I18">
        <f t="shared" si="5"/>
        <v>1.2498032692307693E-2</v>
      </c>
      <c r="J18">
        <f t="shared" si="6"/>
        <v>0.88783984345329536</v>
      </c>
    </row>
    <row r="19" spans="6:10" x14ac:dyDescent="0.25">
      <c r="F19">
        <v>60</v>
      </c>
      <c r="G19">
        <v>1.52841E-2</v>
      </c>
      <c r="H19">
        <f t="shared" si="0"/>
        <v>5.3716672882276351</v>
      </c>
      <c r="I19">
        <f t="shared" si="5"/>
        <v>1.3915748333333334E-2</v>
      </c>
      <c r="J19">
        <f t="shared" si="6"/>
        <v>0.91047221186287275</v>
      </c>
    </row>
    <row r="20" spans="6:10" x14ac:dyDescent="0.25">
      <c r="F20">
        <v>62</v>
      </c>
      <c r="G20">
        <v>1.4508999999999999E-2</v>
      </c>
      <c r="H20">
        <f t="shared" si="0"/>
        <v>5.6586325728857947</v>
      </c>
      <c r="I20">
        <f t="shared" si="5"/>
        <v>1.3184788709677419E-2</v>
      </c>
      <c r="J20">
        <f t="shared" si="6"/>
        <v>0.90873173269539043</v>
      </c>
    </row>
    <row r="21" spans="6:10" x14ac:dyDescent="0.25">
      <c r="F21">
        <v>63</v>
      </c>
      <c r="G21">
        <v>1.4150100000000001E-2</v>
      </c>
      <c r="H21">
        <f t="shared" si="0"/>
        <v>5.8021568752164292</v>
      </c>
      <c r="I21">
        <f t="shared" si="5"/>
        <v>1.2846907936507937E-2</v>
      </c>
      <c r="J21">
        <f t="shared" si="6"/>
        <v>0.90790227182196137</v>
      </c>
    </row>
    <row r="22" spans="6:10" x14ac:dyDescent="0.25">
      <c r="F22">
        <v>64</v>
      </c>
      <c r="G22">
        <v>6.565E-2</v>
      </c>
      <c r="H22">
        <f t="shared" si="0"/>
        <v>1.2505879664889565</v>
      </c>
      <c r="I22">
        <f t="shared" si="5"/>
        <v>6.4367170312499999E-2</v>
      </c>
      <c r="J22">
        <f t="shared" si="6"/>
        <v>0.98045956302361004</v>
      </c>
    </row>
  </sheetData>
  <mergeCells count="3">
    <mergeCell ref="A1:C1"/>
    <mergeCell ref="F1:H1"/>
    <mergeCell ref="M1:O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6"/>
  <sheetViews>
    <sheetView workbookViewId="0">
      <selection activeCell="D28" sqref="D28"/>
    </sheetView>
  </sheetViews>
  <sheetFormatPr defaultRowHeight="15" x14ac:dyDescent="0.25"/>
  <sheetData>
    <row r="1" spans="1:17" x14ac:dyDescent="0.25">
      <c r="A1" t="s">
        <v>7</v>
      </c>
      <c r="G1" t="s">
        <v>8</v>
      </c>
      <c r="M1" t="s">
        <v>9</v>
      </c>
    </row>
    <row r="2" spans="1:17" x14ac:dyDescent="0.25">
      <c r="A2">
        <v>1</v>
      </c>
      <c r="B2">
        <v>1.4902500000000001</v>
      </c>
      <c r="C2">
        <f>$B$2/B2</f>
        <v>1</v>
      </c>
      <c r="D2">
        <v>0</v>
      </c>
      <c r="E2">
        <v>0</v>
      </c>
      <c r="G2">
        <v>1</v>
      </c>
      <c r="H2">
        <v>95.731999999999999</v>
      </c>
      <c r="I2">
        <f t="shared" ref="I2:I16" si="0">$H$2/H2</f>
        <v>1</v>
      </c>
      <c r="J2">
        <v>0</v>
      </c>
      <c r="K2">
        <v>0</v>
      </c>
      <c r="M2">
        <v>1</v>
      </c>
      <c r="N2">
        <v>1.00437</v>
      </c>
      <c r="O2">
        <f t="shared" ref="O2:O22" si="1">$N$2/N2</f>
        <v>1</v>
      </c>
      <c r="P2">
        <v>0</v>
      </c>
      <c r="Q2">
        <v>0</v>
      </c>
    </row>
    <row r="3" spans="1:17" x14ac:dyDescent="0.25">
      <c r="A3">
        <v>2</v>
      </c>
      <c r="B3">
        <v>1.0143800000000001</v>
      </c>
      <c r="C3">
        <f t="shared" ref="C3:C15" si="2">$B$2/B3</f>
        <v>1.4691239969242296</v>
      </c>
      <c r="D3">
        <f>B3-($B$2/A3)</f>
        <v>0.26925500000000002</v>
      </c>
      <c r="E3">
        <f>D3/B3</f>
        <v>0.26543800153788522</v>
      </c>
      <c r="G3">
        <v>2</v>
      </c>
      <c r="H3">
        <v>50.815199999999997</v>
      </c>
      <c r="I3">
        <f t="shared" si="0"/>
        <v>1.8839244950329823</v>
      </c>
      <c r="J3">
        <f t="shared" ref="J3:J16" si="3">H3-($H$2/G3)</f>
        <v>2.9491999999999976</v>
      </c>
      <c r="K3">
        <f>J3/H3</f>
        <v>5.8037752483508828E-2</v>
      </c>
      <c r="M3">
        <v>2</v>
      </c>
      <c r="N3">
        <v>0.57217600000000002</v>
      </c>
      <c r="O3">
        <f t="shared" si="1"/>
        <v>1.7553515002376889</v>
      </c>
      <c r="P3">
        <f t="shared" ref="P3:P22" si="4">N3-($N$2/M3)</f>
        <v>6.9991000000000025E-2</v>
      </c>
      <c r="Q3">
        <f>P3/N3</f>
        <v>0.12232424988115549</v>
      </c>
    </row>
    <row r="4" spans="1:17" x14ac:dyDescent="0.25">
      <c r="A4">
        <v>3</v>
      </c>
      <c r="B4">
        <v>0.85379099999999997</v>
      </c>
      <c r="C4">
        <f t="shared" si="2"/>
        <v>1.7454505845107293</v>
      </c>
      <c r="D4">
        <f t="shared" ref="D4:D15" si="5">B4-($B$2/A4)</f>
        <v>0.35704099999999994</v>
      </c>
      <c r="E4">
        <f t="shared" ref="E4:E15" si="6">D4/B4</f>
        <v>0.41818313849642352</v>
      </c>
      <c r="G4">
        <v>3</v>
      </c>
      <c r="H4">
        <v>38.326599999999999</v>
      </c>
      <c r="I4">
        <f t="shared" si="0"/>
        <v>2.4977952649074013</v>
      </c>
      <c r="J4">
        <f t="shared" si="3"/>
        <v>6.4159333333333315</v>
      </c>
      <c r="K4">
        <f t="shared" ref="K4:K16" si="7">J4/H4</f>
        <v>0.16740157836419958</v>
      </c>
      <c r="M4">
        <v>3</v>
      </c>
      <c r="N4">
        <v>0.420568</v>
      </c>
      <c r="O4">
        <f t="shared" si="1"/>
        <v>2.3881274847349299</v>
      </c>
      <c r="P4">
        <f t="shared" si="4"/>
        <v>8.5778000000000021E-2</v>
      </c>
      <c r="Q4">
        <f t="shared" ref="Q4:Q22" si="8">P4/N4</f>
        <v>0.20395750508835675</v>
      </c>
    </row>
    <row r="5" spans="1:17" x14ac:dyDescent="0.25">
      <c r="A5">
        <v>4</v>
      </c>
      <c r="B5">
        <v>0.75431199999999998</v>
      </c>
      <c r="C5">
        <f t="shared" si="2"/>
        <v>1.9756413791640597</v>
      </c>
      <c r="D5">
        <f t="shared" si="5"/>
        <v>0.38174949999999996</v>
      </c>
      <c r="E5">
        <f t="shared" si="6"/>
        <v>0.50608965520898508</v>
      </c>
      <c r="G5">
        <v>4</v>
      </c>
      <c r="H5">
        <v>31.003</v>
      </c>
      <c r="I5">
        <f t="shared" si="0"/>
        <v>3.0878302099796793</v>
      </c>
      <c r="J5">
        <f t="shared" si="3"/>
        <v>7.07</v>
      </c>
      <c r="K5">
        <f t="shared" si="7"/>
        <v>0.22804244750508015</v>
      </c>
      <c r="M5">
        <v>4</v>
      </c>
      <c r="N5">
        <v>0.31595899999999999</v>
      </c>
      <c r="O5">
        <f t="shared" si="1"/>
        <v>3.1787985149971991</v>
      </c>
      <c r="P5">
        <f t="shared" si="4"/>
        <v>6.4866499999999994E-2</v>
      </c>
      <c r="Q5">
        <f t="shared" si="8"/>
        <v>0.20530037125070025</v>
      </c>
    </row>
    <row r="6" spans="1:17" x14ac:dyDescent="0.25">
      <c r="A6">
        <v>5</v>
      </c>
      <c r="B6">
        <v>0.70869000000000004</v>
      </c>
      <c r="C6">
        <f t="shared" si="2"/>
        <v>2.1028235194513822</v>
      </c>
      <c r="D6">
        <f t="shared" si="5"/>
        <v>0.41064000000000001</v>
      </c>
      <c r="E6">
        <f t="shared" si="6"/>
        <v>0.57943529610972355</v>
      </c>
      <c r="G6">
        <v>5</v>
      </c>
      <c r="H6">
        <v>30.3413</v>
      </c>
      <c r="I6">
        <f t="shared" si="0"/>
        <v>3.1551713341221372</v>
      </c>
      <c r="J6">
        <f t="shared" si="3"/>
        <v>11.194900000000001</v>
      </c>
      <c r="K6">
        <f t="shared" si="7"/>
        <v>0.36896573317557257</v>
      </c>
      <c r="M6">
        <v>5</v>
      </c>
      <c r="N6">
        <v>0.25644099999999997</v>
      </c>
      <c r="O6">
        <f t="shared" si="1"/>
        <v>3.9165734028489987</v>
      </c>
      <c r="P6">
        <f t="shared" si="4"/>
        <v>5.5566999999999978E-2</v>
      </c>
      <c r="Q6">
        <f t="shared" si="8"/>
        <v>0.21668531943020025</v>
      </c>
    </row>
    <row r="7" spans="1:17" x14ac:dyDescent="0.25">
      <c r="A7">
        <v>6</v>
      </c>
      <c r="B7">
        <v>0.67159500000000005</v>
      </c>
      <c r="C7">
        <f t="shared" si="2"/>
        <v>2.2189712549974314</v>
      </c>
      <c r="D7">
        <f t="shared" si="5"/>
        <v>0.42322000000000004</v>
      </c>
      <c r="E7">
        <f t="shared" si="6"/>
        <v>0.63017145750042813</v>
      </c>
      <c r="G7">
        <v>6</v>
      </c>
      <c r="H7">
        <v>27.585999999999999</v>
      </c>
      <c r="I7">
        <f t="shared" si="0"/>
        <v>3.4703110273327051</v>
      </c>
      <c r="J7">
        <f t="shared" si="3"/>
        <v>11.630666666666665</v>
      </c>
      <c r="K7">
        <f t="shared" si="7"/>
        <v>0.42161482877788248</v>
      </c>
      <c r="M7">
        <v>6</v>
      </c>
      <c r="N7">
        <v>0.21798799999999999</v>
      </c>
      <c r="O7">
        <f t="shared" si="1"/>
        <v>4.6074554562636481</v>
      </c>
      <c r="P7">
        <f t="shared" si="4"/>
        <v>5.0592999999999999E-2</v>
      </c>
      <c r="Q7">
        <f t="shared" si="8"/>
        <v>0.23209075728939207</v>
      </c>
    </row>
    <row r="8" spans="1:17" x14ac:dyDescent="0.25">
      <c r="A8">
        <v>7</v>
      </c>
      <c r="B8">
        <v>0.64301699999999995</v>
      </c>
      <c r="C8">
        <f t="shared" si="2"/>
        <v>2.3175903591973466</v>
      </c>
      <c r="D8">
        <f t="shared" si="5"/>
        <v>0.43012414285714279</v>
      </c>
      <c r="E8">
        <f t="shared" si="6"/>
        <v>0.6689156629718076</v>
      </c>
      <c r="G8">
        <v>7</v>
      </c>
      <c r="H8">
        <v>21.943999999999999</v>
      </c>
      <c r="I8">
        <f t="shared" si="0"/>
        <v>4.3625592417061609</v>
      </c>
      <c r="J8">
        <f t="shared" si="3"/>
        <v>8.2679999999999989</v>
      </c>
      <c r="K8">
        <f t="shared" si="7"/>
        <v>0.37677725118483407</v>
      </c>
      <c r="M8">
        <v>7</v>
      </c>
      <c r="N8">
        <v>0.18773100000000001</v>
      </c>
      <c r="O8">
        <f t="shared" si="1"/>
        <v>5.3500487399523786</v>
      </c>
      <c r="P8">
        <f t="shared" si="4"/>
        <v>4.4249571428571444E-2</v>
      </c>
      <c r="Q8">
        <f t="shared" si="8"/>
        <v>0.23570732286394597</v>
      </c>
    </row>
    <row r="9" spans="1:17" x14ac:dyDescent="0.25">
      <c r="A9">
        <v>8</v>
      </c>
      <c r="B9">
        <v>0.625085</v>
      </c>
      <c r="C9">
        <f t="shared" si="2"/>
        <v>2.3840757656958655</v>
      </c>
      <c r="D9">
        <f t="shared" si="5"/>
        <v>0.43880374999999999</v>
      </c>
      <c r="E9">
        <f t="shared" si="6"/>
        <v>0.70199052928801686</v>
      </c>
      <c r="G9">
        <v>8</v>
      </c>
      <c r="H9">
        <v>22.522300000000001</v>
      </c>
      <c r="I9">
        <f t="shared" si="0"/>
        <v>4.2505427953628176</v>
      </c>
      <c r="J9">
        <f t="shared" si="3"/>
        <v>10.555800000000001</v>
      </c>
      <c r="K9">
        <f t="shared" si="7"/>
        <v>0.46868215057964774</v>
      </c>
      <c r="M9">
        <v>8</v>
      </c>
      <c r="N9">
        <v>0.165634</v>
      </c>
      <c r="O9">
        <f t="shared" si="1"/>
        <v>6.0637912505886469</v>
      </c>
      <c r="P9">
        <f t="shared" si="4"/>
        <v>4.0087750000000005E-2</v>
      </c>
      <c r="Q9">
        <f t="shared" si="8"/>
        <v>0.24202609367641911</v>
      </c>
    </row>
    <row r="10" spans="1:17" x14ac:dyDescent="0.25">
      <c r="A10">
        <v>9</v>
      </c>
      <c r="B10">
        <v>0.61571200000000004</v>
      </c>
      <c r="C10">
        <f t="shared" si="2"/>
        <v>2.4203686138974065</v>
      </c>
      <c r="D10">
        <f t="shared" si="5"/>
        <v>0.45012866666666673</v>
      </c>
      <c r="E10">
        <f t="shared" si="6"/>
        <v>0.7310701540113993</v>
      </c>
      <c r="G10">
        <v>9</v>
      </c>
      <c r="H10">
        <v>24.411899999999999</v>
      </c>
      <c r="I10">
        <f t="shared" si="0"/>
        <v>3.9215300734477858</v>
      </c>
      <c r="J10">
        <f t="shared" si="3"/>
        <v>13.775011111111111</v>
      </c>
      <c r="K10">
        <f t="shared" si="7"/>
        <v>0.56427443628357932</v>
      </c>
      <c r="M10">
        <v>9</v>
      </c>
      <c r="N10">
        <v>0.14877799999999999</v>
      </c>
      <c r="O10">
        <f t="shared" si="1"/>
        <v>6.750796488728172</v>
      </c>
      <c r="P10">
        <f t="shared" si="4"/>
        <v>3.718133333333333E-2</v>
      </c>
      <c r="Q10">
        <f t="shared" si="8"/>
        <v>0.24991150125242531</v>
      </c>
    </row>
    <row r="11" spans="1:17" x14ac:dyDescent="0.25">
      <c r="A11">
        <v>10</v>
      </c>
      <c r="B11">
        <v>0.60982800000000004</v>
      </c>
      <c r="C11">
        <f t="shared" si="2"/>
        <v>2.4437218363210609</v>
      </c>
      <c r="D11">
        <f t="shared" si="5"/>
        <v>0.46080300000000002</v>
      </c>
      <c r="E11">
        <f t="shared" si="6"/>
        <v>0.75562781636789389</v>
      </c>
      <c r="G11">
        <v>10</v>
      </c>
      <c r="H11">
        <v>20.509</v>
      </c>
      <c r="I11">
        <f t="shared" si="0"/>
        <v>4.6678043785655081</v>
      </c>
      <c r="J11">
        <f t="shared" si="3"/>
        <v>10.9358</v>
      </c>
      <c r="K11">
        <f t="shared" si="7"/>
        <v>0.53321956214344923</v>
      </c>
      <c r="M11">
        <v>10</v>
      </c>
      <c r="N11">
        <v>0.13516700000000001</v>
      </c>
      <c r="O11">
        <f t="shared" si="1"/>
        <v>7.4305858678523595</v>
      </c>
      <c r="P11">
        <f t="shared" si="4"/>
        <v>3.4730000000000011E-2</v>
      </c>
      <c r="Q11">
        <f t="shared" si="8"/>
        <v>0.25694141321476405</v>
      </c>
    </row>
    <row r="12" spans="1:17" x14ac:dyDescent="0.25">
      <c r="A12">
        <v>16</v>
      </c>
      <c r="B12">
        <v>0.59441999999999995</v>
      </c>
      <c r="C12">
        <f t="shared" si="2"/>
        <v>2.5070657111133547</v>
      </c>
      <c r="D12">
        <f t="shared" si="5"/>
        <v>0.50127937499999997</v>
      </c>
      <c r="E12">
        <f t="shared" si="6"/>
        <v>0.84330839305541538</v>
      </c>
      <c r="G12">
        <v>16</v>
      </c>
      <c r="H12">
        <v>16.165800000000001</v>
      </c>
      <c r="I12">
        <f t="shared" si="0"/>
        <v>5.9218844721572701</v>
      </c>
      <c r="J12">
        <f t="shared" si="3"/>
        <v>10.182550000000001</v>
      </c>
      <c r="K12">
        <f t="shared" si="7"/>
        <v>0.62988222049017062</v>
      </c>
      <c r="M12">
        <v>16</v>
      </c>
      <c r="N12">
        <v>8.9122099999999996E-2</v>
      </c>
      <c r="O12">
        <f t="shared" si="1"/>
        <v>11.269595308010022</v>
      </c>
      <c r="P12">
        <f t="shared" si="4"/>
        <v>2.6348974999999997E-2</v>
      </c>
      <c r="Q12">
        <f t="shared" si="8"/>
        <v>0.29565029324937359</v>
      </c>
    </row>
    <row r="13" spans="1:17" x14ac:dyDescent="0.25">
      <c r="A13">
        <v>20</v>
      </c>
      <c r="B13">
        <v>0.60855099999999995</v>
      </c>
      <c r="C13">
        <f t="shared" si="2"/>
        <v>2.4488498088081365</v>
      </c>
      <c r="D13">
        <f t="shared" si="5"/>
        <v>0.53403849999999997</v>
      </c>
      <c r="E13">
        <f t="shared" si="6"/>
        <v>0.87755750955959322</v>
      </c>
      <c r="G13">
        <v>20</v>
      </c>
      <c r="H13">
        <v>13.2685</v>
      </c>
      <c r="I13">
        <f t="shared" si="0"/>
        <v>7.2149828541281984</v>
      </c>
      <c r="J13">
        <f t="shared" si="3"/>
        <v>8.4818999999999996</v>
      </c>
      <c r="K13">
        <f t="shared" si="7"/>
        <v>0.6392508572935901</v>
      </c>
      <c r="M13">
        <v>20</v>
      </c>
      <c r="N13">
        <v>7.8432100000000005E-2</v>
      </c>
      <c r="O13">
        <f t="shared" si="1"/>
        <v>12.805598728071796</v>
      </c>
      <c r="P13">
        <f t="shared" si="4"/>
        <v>2.8213600000000005E-2</v>
      </c>
      <c r="Q13">
        <f t="shared" si="8"/>
        <v>0.35972006359641018</v>
      </c>
    </row>
    <row r="14" spans="1:17" x14ac:dyDescent="0.25">
      <c r="A14">
        <v>32</v>
      </c>
      <c r="B14">
        <v>0.62422</v>
      </c>
      <c r="C14">
        <f t="shared" si="2"/>
        <v>2.3873794495530425</v>
      </c>
      <c r="D14">
        <f t="shared" si="5"/>
        <v>0.57764968750000001</v>
      </c>
      <c r="E14">
        <f t="shared" si="6"/>
        <v>0.92539439220146746</v>
      </c>
      <c r="G14">
        <v>24</v>
      </c>
      <c r="H14">
        <v>11.5298</v>
      </c>
      <c r="I14">
        <f t="shared" si="0"/>
        <v>8.3030061232631969</v>
      </c>
      <c r="J14">
        <f t="shared" si="3"/>
        <v>7.5409666666666659</v>
      </c>
      <c r="K14">
        <f t="shared" si="7"/>
        <v>0.65404141153070006</v>
      </c>
      <c r="M14">
        <v>32</v>
      </c>
      <c r="N14">
        <v>5.3118899999999997E-2</v>
      </c>
      <c r="O14">
        <f t="shared" si="1"/>
        <v>18.907959313916518</v>
      </c>
      <c r="P14">
        <f t="shared" si="4"/>
        <v>2.1732337499999997E-2</v>
      </c>
      <c r="Q14">
        <f t="shared" si="8"/>
        <v>0.40912627144010888</v>
      </c>
    </row>
    <row r="15" spans="1:17" x14ac:dyDescent="0.25">
      <c r="A15">
        <v>64</v>
      </c>
      <c r="B15">
        <v>0.76497000000000004</v>
      </c>
      <c r="C15">
        <f t="shared" si="2"/>
        <v>1.9481156123769559</v>
      </c>
      <c r="D15">
        <f t="shared" si="5"/>
        <v>0.74168484374999999</v>
      </c>
      <c r="E15">
        <f t="shared" si="6"/>
        <v>0.96956069355661001</v>
      </c>
      <c r="G15">
        <v>32</v>
      </c>
      <c r="H15">
        <v>9.2682900000000004</v>
      </c>
      <c r="I15">
        <f t="shared" si="0"/>
        <v>10.328981937336875</v>
      </c>
      <c r="J15">
        <f t="shared" si="3"/>
        <v>6.2766650000000004</v>
      </c>
      <c r="K15">
        <f t="shared" si="7"/>
        <v>0.67721931445822259</v>
      </c>
      <c r="M15">
        <v>40</v>
      </c>
      <c r="N15">
        <v>4.6128000000000002E-2</v>
      </c>
      <c r="O15">
        <f t="shared" si="1"/>
        <v>21.77354318418314</v>
      </c>
      <c r="P15">
        <f t="shared" si="4"/>
        <v>2.1018750000000003E-2</v>
      </c>
      <c r="Q15">
        <f t="shared" si="8"/>
        <v>0.45566142039542146</v>
      </c>
    </row>
    <row r="16" spans="1:17" x14ac:dyDescent="0.25">
      <c r="G16">
        <v>64</v>
      </c>
      <c r="H16">
        <v>5.1406299999999998</v>
      </c>
      <c r="I16">
        <f t="shared" si="0"/>
        <v>18.622620184685534</v>
      </c>
      <c r="J16">
        <f t="shared" si="3"/>
        <v>3.6448174999999998</v>
      </c>
      <c r="K16">
        <f t="shared" si="7"/>
        <v>0.70902155961428848</v>
      </c>
      <c r="M16">
        <v>44</v>
      </c>
      <c r="N16">
        <v>4.2021999999999997E-2</v>
      </c>
      <c r="O16">
        <f t="shared" si="1"/>
        <v>23.901051829993815</v>
      </c>
      <c r="P16">
        <f t="shared" si="4"/>
        <v>1.9195409090909089E-2</v>
      </c>
      <c r="Q16">
        <f t="shared" si="8"/>
        <v>0.45679427659104971</v>
      </c>
    </row>
    <row r="17" spans="1:17" x14ac:dyDescent="0.25">
      <c r="M17">
        <v>48</v>
      </c>
      <c r="N17">
        <v>3.9539100000000001E-2</v>
      </c>
      <c r="O17">
        <f t="shared" si="1"/>
        <v>25.401943898571286</v>
      </c>
      <c r="P17">
        <f t="shared" si="4"/>
        <v>1.8614725000000002E-2</v>
      </c>
      <c r="Q17">
        <f t="shared" si="8"/>
        <v>0.47079283544643158</v>
      </c>
    </row>
    <row r="18" spans="1:17" x14ac:dyDescent="0.25">
      <c r="M18">
        <v>52</v>
      </c>
      <c r="N18">
        <v>3.8993100000000003E-2</v>
      </c>
      <c r="O18">
        <f t="shared" si="1"/>
        <v>25.757634042946059</v>
      </c>
      <c r="P18">
        <f t="shared" si="4"/>
        <v>1.9678292307692309E-2</v>
      </c>
      <c r="Q18">
        <f t="shared" si="8"/>
        <v>0.5046608837894988</v>
      </c>
    </row>
    <row r="19" spans="1:17" x14ac:dyDescent="0.25">
      <c r="M19">
        <v>60</v>
      </c>
      <c r="N19">
        <v>3.4657100000000003E-2</v>
      </c>
      <c r="O19">
        <f t="shared" si="1"/>
        <v>28.98020896151149</v>
      </c>
      <c r="P19">
        <f t="shared" si="4"/>
        <v>1.7917600000000002E-2</v>
      </c>
      <c r="Q19">
        <f t="shared" si="8"/>
        <v>0.51699651730814178</v>
      </c>
    </row>
    <row r="20" spans="1:17" x14ac:dyDescent="0.25">
      <c r="M20">
        <v>62</v>
      </c>
      <c r="N20">
        <v>2.7419099999999998E-2</v>
      </c>
      <c r="O20">
        <f t="shared" si="1"/>
        <v>36.630305152247885</v>
      </c>
      <c r="P20">
        <f t="shared" si="4"/>
        <v>1.1219583870967741E-2</v>
      </c>
      <c r="Q20">
        <f t="shared" si="8"/>
        <v>0.40918862657664701</v>
      </c>
    </row>
    <row r="21" spans="1:17" x14ac:dyDescent="0.25">
      <c r="M21">
        <v>63</v>
      </c>
      <c r="N21">
        <v>2.9173999999999999E-2</v>
      </c>
      <c r="O21">
        <f t="shared" si="1"/>
        <v>34.426886954137245</v>
      </c>
      <c r="P21">
        <f t="shared" si="4"/>
        <v>1.3231619047619048E-2</v>
      </c>
      <c r="Q21">
        <f t="shared" si="8"/>
        <v>0.45354147691845642</v>
      </c>
    </row>
    <row r="22" spans="1:17" x14ac:dyDescent="0.25">
      <c r="M22">
        <v>64</v>
      </c>
      <c r="N22">
        <v>9.3190899999999993E-2</v>
      </c>
      <c r="O22">
        <f t="shared" si="1"/>
        <v>10.777554460789627</v>
      </c>
      <c r="P22">
        <f t="shared" si="4"/>
        <v>7.7497618749999997E-2</v>
      </c>
      <c r="Q22">
        <f t="shared" si="8"/>
        <v>0.83160071155016213</v>
      </c>
    </row>
    <row r="24" spans="1:17" x14ac:dyDescent="0.25">
      <c r="A24">
        <v>1000</v>
      </c>
    </row>
    <row r="25" spans="1:17" x14ac:dyDescent="0.25">
      <c r="A25" t="s">
        <v>10</v>
      </c>
      <c r="G25" t="s">
        <v>8</v>
      </c>
      <c r="M25" t="s">
        <v>9</v>
      </c>
    </row>
    <row r="26" spans="1:17" x14ac:dyDescent="0.25">
      <c r="A26">
        <v>1</v>
      </c>
      <c r="B26">
        <v>1.9567000000000001E-2</v>
      </c>
      <c r="C26">
        <f t="shared" ref="C26:C39" si="9">$B$26/B26</f>
        <v>1</v>
      </c>
      <c r="D26">
        <v>0</v>
      </c>
      <c r="E26">
        <v>0</v>
      </c>
      <c r="G26">
        <v>1</v>
      </c>
      <c r="H26">
        <v>0.85539600000000005</v>
      </c>
      <c r="I26">
        <f t="shared" ref="I26:I40" si="10">$H$26/H26</f>
        <v>1</v>
      </c>
      <c r="J26">
        <v>0</v>
      </c>
      <c r="K26">
        <f>0</f>
        <v>0</v>
      </c>
      <c r="M26">
        <v>1</v>
      </c>
      <c r="N26">
        <v>1.925818E-2</v>
      </c>
      <c r="O26">
        <f t="shared" ref="O26:O46" si="11">$N$26/N26</f>
        <v>1</v>
      </c>
      <c r="P26">
        <v>0</v>
      </c>
      <c r="Q26">
        <f>0</f>
        <v>0</v>
      </c>
    </row>
    <row r="27" spans="1:17" x14ac:dyDescent="0.25">
      <c r="A27">
        <v>2</v>
      </c>
      <c r="B27">
        <v>1.2921999999999999E-2</v>
      </c>
      <c r="C27">
        <f t="shared" si="9"/>
        <v>1.5142392818449157</v>
      </c>
      <c r="D27">
        <f>B27-($B$26/A27)</f>
        <v>3.1384999999999989E-3</v>
      </c>
      <c r="E27">
        <f>D27/B27</f>
        <v>0.2428803590775421</v>
      </c>
      <c r="G27">
        <v>2</v>
      </c>
      <c r="H27">
        <v>0.50342799999999999</v>
      </c>
      <c r="I27">
        <f t="shared" si="10"/>
        <v>1.6991426778009966</v>
      </c>
      <c r="J27">
        <f t="shared" ref="J27:J40" si="12">H27-($H$26/G27)</f>
        <v>7.5729999999999964E-2</v>
      </c>
      <c r="K27">
        <f>J27/H27</f>
        <v>0.15042866109950176</v>
      </c>
      <c r="M27">
        <v>2</v>
      </c>
      <c r="N27">
        <v>6.6268400000000002E-3</v>
      </c>
      <c r="O27">
        <f t="shared" si="11"/>
        <v>2.9060879695299717</v>
      </c>
      <c r="P27">
        <f t="shared" ref="P27:P46" si="13">N27-($N$26/M27)</f>
        <v>-3.0022499999999997E-3</v>
      </c>
      <c r="Q27">
        <f>P27/N27</f>
        <v>-0.45304398476498597</v>
      </c>
    </row>
    <row r="28" spans="1:17" x14ac:dyDescent="0.25">
      <c r="A28">
        <v>3</v>
      </c>
      <c r="B28">
        <v>1.1003000000000001E-2</v>
      </c>
      <c r="C28">
        <f t="shared" si="9"/>
        <v>1.778333181859493</v>
      </c>
      <c r="D28">
        <f t="shared" ref="D28:D39" si="14">B28-($B$26/A28)</f>
        <v>4.4806666666666667E-3</v>
      </c>
      <c r="E28">
        <f t="shared" ref="E28:E39" si="15">D28/B28</f>
        <v>0.40722227271350236</v>
      </c>
      <c r="G28">
        <v>3</v>
      </c>
      <c r="H28">
        <v>0.35936299999999999</v>
      </c>
      <c r="I28">
        <f t="shared" si="10"/>
        <v>2.3803118295428303</v>
      </c>
      <c r="J28">
        <f t="shared" si="12"/>
        <v>7.4230999999999991E-2</v>
      </c>
      <c r="K28">
        <f t="shared" ref="K28:K40" si="16">J28/H28</f>
        <v>0.20656272348572333</v>
      </c>
      <c r="M28">
        <v>3</v>
      </c>
      <c r="N28">
        <v>4.58217E-3</v>
      </c>
      <c r="O28">
        <f t="shared" si="11"/>
        <v>4.2028514873957095</v>
      </c>
      <c r="P28">
        <f t="shared" si="13"/>
        <v>-1.837223333333333E-3</v>
      </c>
      <c r="Q28">
        <f t="shared" ref="Q28:Q46" si="17">P28/N28</f>
        <v>-0.40095049579856989</v>
      </c>
    </row>
    <row r="29" spans="1:17" x14ac:dyDescent="0.25">
      <c r="A29">
        <v>4</v>
      </c>
      <c r="B29">
        <v>1.03838E-2</v>
      </c>
      <c r="C29">
        <f t="shared" si="9"/>
        <v>1.8843775881661819</v>
      </c>
      <c r="D29">
        <f t="shared" si="14"/>
        <v>5.4920500000000001E-3</v>
      </c>
      <c r="E29">
        <f t="shared" si="15"/>
        <v>0.52890560295845446</v>
      </c>
      <c r="G29">
        <v>4</v>
      </c>
      <c r="H29">
        <v>0.29151899999999997</v>
      </c>
      <c r="I29">
        <f t="shared" si="10"/>
        <v>2.9342718656416911</v>
      </c>
      <c r="J29">
        <f t="shared" si="12"/>
        <v>7.7669999999999961E-2</v>
      </c>
      <c r="K29">
        <f t="shared" si="16"/>
        <v>0.26643203358957723</v>
      </c>
      <c r="M29">
        <v>4</v>
      </c>
      <c r="N29">
        <v>3.6859499999999999E-3</v>
      </c>
      <c r="O29">
        <f t="shared" si="11"/>
        <v>5.2247534556898492</v>
      </c>
      <c r="P29">
        <f t="shared" si="13"/>
        <v>-1.128595E-3</v>
      </c>
      <c r="Q29">
        <f t="shared" si="17"/>
        <v>-0.30618836392246235</v>
      </c>
    </row>
    <row r="30" spans="1:17" x14ac:dyDescent="0.25">
      <c r="A30">
        <v>5</v>
      </c>
      <c r="B30">
        <v>1.0338999999999999E-2</v>
      </c>
      <c r="C30">
        <f t="shared" si="9"/>
        <v>1.8925427991101655</v>
      </c>
      <c r="D30">
        <f t="shared" si="14"/>
        <v>6.4255999999999992E-3</v>
      </c>
      <c r="E30">
        <f t="shared" si="15"/>
        <v>0.62149144017796687</v>
      </c>
      <c r="G30">
        <v>5</v>
      </c>
      <c r="H30">
        <v>0.27585300000000001</v>
      </c>
      <c r="I30">
        <f t="shared" si="10"/>
        <v>3.1009124424965471</v>
      </c>
      <c r="J30">
        <f t="shared" si="12"/>
        <v>0.1047738</v>
      </c>
      <c r="K30">
        <f t="shared" si="16"/>
        <v>0.37981751150069054</v>
      </c>
      <c r="M30">
        <v>5</v>
      </c>
      <c r="N30">
        <v>3.0000000000000001E-3</v>
      </c>
      <c r="O30">
        <f t="shared" si="11"/>
        <v>6.4193933333333328</v>
      </c>
      <c r="P30">
        <f t="shared" si="13"/>
        <v>-8.516359999999998E-4</v>
      </c>
      <c r="Q30">
        <f t="shared" si="17"/>
        <v>-0.28387866666666661</v>
      </c>
    </row>
    <row r="31" spans="1:17" x14ac:dyDescent="0.25">
      <c r="A31">
        <v>6</v>
      </c>
      <c r="B31">
        <v>1.01628E-2</v>
      </c>
      <c r="C31">
        <f t="shared" si="9"/>
        <v>1.925355217066163</v>
      </c>
      <c r="D31">
        <f t="shared" si="14"/>
        <v>6.9016333333333322E-3</v>
      </c>
      <c r="E31">
        <f t="shared" si="15"/>
        <v>0.67910746382230613</v>
      </c>
      <c r="G31">
        <v>6</v>
      </c>
      <c r="H31">
        <v>0.25836799999999999</v>
      </c>
      <c r="I31">
        <f t="shared" si="10"/>
        <v>3.3107660391379743</v>
      </c>
      <c r="J31">
        <f t="shared" si="12"/>
        <v>0.11580199999999999</v>
      </c>
      <c r="K31">
        <f t="shared" si="16"/>
        <v>0.44820566014367103</v>
      </c>
      <c r="M31">
        <v>6</v>
      </c>
      <c r="N31">
        <v>2.6779199999999999E-3</v>
      </c>
      <c r="O31">
        <f t="shared" si="11"/>
        <v>7.1914694987154215</v>
      </c>
      <c r="P31">
        <f t="shared" si="13"/>
        <v>-5.3177666666666661E-4</v>
      </c>
      <c r="Q31">
        <f t="shared" si="17"/>
        <v>-0.19857824978590347</v>
      </c>
    </row>
    <row r="32" spans="1:17" x14ac:dyDescent="0.25">
      <c r="A32">
        <v>7</v>
      </c>
      <c r="B32">
        <v>1.0348100000000001E-2</v>
      </c>
      <c r="C32">
        <f t="shared" si="9"/>
        <v>1.8908785187618984</v>
      </c>
      <c r="D32">
        <f t="shared" si="14"/>
        <v>7.5528142857142861E-3</v>
      </c>
      <c r="E32">
        <f t="shared" si="15"/>
        <v>0.72987449731972875</v>
      </c>
      <c r="G32">
        <v>7</v>
      </c>
      <c r="H32">
        <v>0.21065600000000001</v>
      </c>
      <c r="I32">
        <f t="shared" si="10"/>
        <v>4.0606296521342857</v>
      </c>
      <c r="J32">
        <f t="shared" si="12"/>
        <v>8.8456571428571426E-2</v>
      </c>
      <c r="K32">
        <f t="shared" si="16"/>
        <v>0.41991004969510209</v>
      </c>
      <c r="M32">
        <v>7</v>
      </c>
      <c r="N32">
        <v>2.3210000000000001E-3</v>
      </c>
      <c r="O32">
        <f t="shared" si="11"/>
        <v>8.2973632055148645</v>
      </c>
      <c r="P32">
        <f t="shared" si="13"/>
        <v>-4.3016857142857143E-4</v>
      </c>
      <c r="Q32">
        <f t="shared" si="17"/>
        <v>-0.18533760078783773</v>
      </c>
    </row>
    <row r="33" spans="1:17" x14ac:dyDescent="0.25">
      <c r="A33">
        <v>8</v>
      </c>
      <c r="B33">
        <v>1.056E-2</v>
      </c>
      <c r="C33">
        <f t="shared" si="9"/>
        <v>1.8529356060606061</v>
      </c>
      <c r="D33">
        <f t="shared" si="14"/>
        <v>8.1141249999999998E-3</v>
      </c>
      <c r="E33">
        <f t="shared" si="15"/>
        <v>0.76838304924242418</v>
      </c>
      <c r="G33">
        <v>8</v>
      </c>
      <c r="H33">
        <v>0.18659999999999999</v>
      </c>
      <c r="I33">
        <f t="shared" si="10"/>
        <v>4.5841157556270105</v>
      </c>
      <c r="J33">
        <f t="shared" si="12"/>
        <v>7.9675499999999982E-2</v>
      </c>
      <c r="K33">
        <f t="shared" si="16"/>
        <v>0.42698553054662375</v>
      </c>
      <c r="M33">
        <v>8</v>
      </c>
      <c r="N33">
        <v>2.2201500000000002E-3</v>
      </c>
      <c r="O33">
        <f t="shared" si="11"/>
        <v>8.6742697565479805</v>
      </c>
      <c r="P33">
        <f t="shared" si="13"/>
        <v>-1.8712249999999981E-4</v>
      </c>
      <c r="Q33">
        <f t="shared" si="17"/>
        <v>-8.4283719568497534E-2</v>
      </c>
    </row>
    <row r="34" spans="1:17" x14ac:dyDescent="0.25">
      <c r="A34">
        <v>9</v>
      </c>
      <c r="B34">
        <v>1.047739E-2</v>
      </c>
      <c r="C34">
        <f t="shared" si="9"/>
        <v>1.8675452569771671</v>
      </c>
      <c r="D34">
        <f t="shared" si="14"/>
        <v>8.3032788888888886E-3</v>
      </c>
      <c r="E34">
        <f t="shared" si="15"/>
        <v>0.79249497144698144</v>
      </c>
      <c r="G34">
        <v>9</v>
      </c>
      <c r="H34">
        <v>0.18346899999999999</v>
      </c>
      <c r="I34">
        <f t="shared" si="10"/>
        <v>4.6623462274280669</v>
      </c>
      <c r="J34">
        <f t="shared" si="12"/>
        <v>8.842499999999999E-2</v>
      </c>
      <c r="K34">
        <f t="shared" si="16"/>
        <v>0.48196153028577032</v>
      </c>
      <c r="M34">
        <v>9</v>
      </c>
      <c r="N34">
        <v>1.9497900000000001E-3</v>
      </c>
      <c r="O34">
        <f t="shared" si="11"/>
        <v>9.8770534262664178</v>
      </c>
      <c r="P34">
        <f t="shared" si="13"/>
        <v>-1.9000777777777758E-4</v>
      </c>
      <c r="Q34">
        <f t="shared" si="17"/>
        <v>-9.7450380696268615E-2</v>
      </c>
    </row>
    <row r="35" spans="1:17" x14ac:dyDescent="0.25">
      <c r="A35">
        <v>10</v>
      </c>
      <c r="B35">
        <v>1.1152E-2</v>
      </c>
      <c r="C35">
        <f t="shared" si="9"/>
        <v>1.7545731707317074</v>
      </c>
      <c r="D35">
        <f t="shared" si="14"/>
        <v>9.1953E-3</v>
      </c>
      <c r="E35">
        <f t="shared" si="15"/>
        <v>0.8245426829268292</v>
      </c>
      <c r="G35">
        <v>10</v>
      </c>
      <c r="H35">
        <v>0.16852800000000001</v>
      </c>
      <c r="I35">
        <f t="shared" si="10"/>
        <v>5.0756906864141271</v>
      </c>
      <c r="J35">
        <f t="shared" si="12"/>
        <v>8.2988400000000004E-2</v>
      </c>
      <c r="K35">
        <f t="shared" si="16"/>
        <v>0.49243093135858729</v>
      </c>
      <c r="M35">
        <v>10</v>
      </c>
      <c r="N35">
        <v>1.9080600000000001E-3</v>
      </c>
      <c r="O35">
        <f t="shared" si="11"/>
        <v>10.093068352148254</v>
      </c>
      <c r="P35">
        <f t="shared" si="13"/>
        <v>-1.775799999999988E-5</v>
      </c>
      <c r="Q35">
        <f t="shared" si="17"/>
        <v>-9.3068352148254659E-3</v>
      </c>
    </row>
    <row r="36" spans="1:17" x14ac:dyDescent="0.25">
      <c r="A36">
        <v>16</v>
      </c>
      <c r="B36">
        <v>1.3447000000000001E-2</v>
      </c>
      <c r="C36">
        <f t="shared" si="9"/>
        <v>1.4551201011378003</v>
      </c>
      <c r="D36">
        <f t="shared" si="14"/>
        <v>1.2224062500000001E-2</v>
      </c>
      <c r="E36">
        <f t="shared" si="15"/>
        <v>0.90905499367888754</v>
      </c>
      <c r="G36">
        <v>16</v>
      </c>
      <c r="H36">
        <v>0.111919</v>
      </c>
      <c r="I36">
        <f t="shared" si="10"/>
        <v>7.6429918065743978</v>
      </c>
      <c r="J36">
        <f t="shared" si="12"/>
        <v>5.8456750000000002E-2</v>
      </c>
      <c r="K36">
        <f t="shared" si="16"/>
        <v>0.52231301208910019</v>
      </c>
      <c r="M36">
        <v>16</v>
      </c>
      <c r="N36">
        <v>1.4619800000000001E-3</v>
      </c>
      <c r="O36">
        <f t="shared" si="11"/>
        <v>13.172669940765262</v>
      </c>
      <c r="P36">
        <f t="shared" si="13"/>
        <v>2.5834375000000011E-4</v>
      </c>
      <c r="Q36">
        <f t="shared" si="17"/>
        <v>0.17670812870217109</v>
      </c>
    </row>
    <row r="37" spans="1:17" x14ac:dyDescent="0.25">
      <c r="A37">
        <v>20</v>
      </c>
      <c r="B37">
        <v>1.6650000000000002E-2</v>
      </c>
      <c r="C37">
        <f t="shared" si="9"/>
        <v>1.1751951951951951</v>
      </c>
      <c r="D37">
        <f t="shared" si="14"/>
        <v>1.5671650000000002E-2</v>
      </c>
      <c r="E37">
        <f t="shared" si="15"/>
        <v>0.94124024024024033</v>
      </c>
      <c r="G37">
        <v>20</v>
      </c>
      <c r="H37">
        <v>6.9155900000000006E-2</v>
      </c>
      <c r="I37">
        <f t="shared" si="10"/>
        <v>12.369096490682645</v>
      </c>
      <c r="J37">
        <f t="shared" si="12"/>
        <v>2.6386100000000003E-2</v>
      </c>
      <c r="K37">
        <f t="shared" si="16"/>
        <v>0.38154517546586769</v>
      </c>
      <c r="M37">
        <v>20</v>
      </c>
      <c r="N37">
        <v>4.0440600000000004E-3</v>
      </c>
      <c r="O37">
        <f t="shared" si="11"/>
        <v>4.7620905723456124</v>
      </c>
      <c r="P37">
        <f t="shared" si="13"/>
        <v>3.0811510000000003E-3</v>
      </c>
      <c r="Q37">
        <f t="shared" si="17"/>
        <v>0.7618954713827194</v>
      </c>
    </row>
    <row r="38" spans="1:17" x14ac:dyDescent="0.25">
      <c r="A38">
        <v>32</v>
      </c>
      <c r="B38">
        <v>2.4313000000000001E-2</v>
      </c>
      <c r="C38">
        <f t="shared" si="9"/>
        <v>0.80479578826142395</v>
      </c>
      <c r="D38">
        <f t="shared" si="14"/>
        <v>2.3701531250000001E-2</v>
      </c>
      <c r="E38">
        <f t="shared" si="15"/>
        <v>0.97485013161683054</v>
      </c>
      <c r="G38">
        <v>24</v>
      </c>
      <c r="H38">
        <v>6.2262100000000001E-2</v>
      </c>
      <c r="I38">
        <f t="shared" si="10"/>
        <v>13.738630723987788</v>
      </c>
      <c r="J38">
        <f t="shared" si="12"/>
        <v>2.6620600000000001E-2</v>
      </c>
      <c r="K38">
        <f t="shared" si="16"/>
        <v>0.42755705316717557</v>
      </c>
      <c r="M38">
        <v>32</v>
      </c>
      <c r="N38">
        <v>1.93852E-3</v>
      </c>
      <c r="O38">
        <f t="shared" si="11"/>
        <v>9.9344757856509087</v>
      </c>
      <c r="P38">
        <f t="shared" si="13"/>
        <v>1.336701875E-3</v>
      </c>
      <c r="Q38">
        <f t="shared" si="17"/>
        <v>0.68954763169840905</v>
      </c>
    </row>
    <row r="39" spans="1:17" x14ac:dyDescent="0.25">
      <c r="A39">
        <v>64</v>
      </c>
      <c r="B39">
        <v>9.7736100000000006E-2</v>
      </c>
      <c r="C39">
        <f t="shared" si="9"/>
        <v>0.20020238171975349</v>
      </c>
      <c r="D39">
        <f t="shared" si="14"/>
        <v>9.7430365625000001E-2</v>
      </c>
      <c r="E39">
        <f t="shared" si="15"/>
        <v>0.99687183778562882</v>
      </c>
      <c r="G39">
        <v>32</v>
      </c>
      <c r="H39">
        <v>0.10100099999999999</v>
      </c>
      <c r="I39">
        <f t="shared" si="10"/>
        <v>8.4691834734309577</v>
      </c>
      <c r="J39">
        <f t="shared" si="12"/>
        <v>7.4269874999999985E-2</v>
      </c>
      <c r="K39">
        <f t="shared" si="16"/>
        <v>0.73533801645528252</v>
      </c>
      <c r="M39">
        <v>40</v>
      </c>
      <c r="N39">
        <v>4.1460999999999998E-3</v>
      </c>
      <c r="O39">
        <f t="shared" si="11"/>
        <v>4.6448903789103015</v>
      </c>
      <c r="P39">
        <f t="shared" si="13"/>
        <v>3.6646455E-3</v>
      </c>
      <c r="Q39">
        <f t="shared" si="17"/>
        <v>0.88387774052724255</v>
      </c>
    </row>
    <row r="40" spans="1:17" x14ac:dyDescent="0.25">
      <c r="G40">
        <v>64</v>
      </c>
      <c r="H40">
        <v>0.13538</v>
      </c>
      <c r="I40">
        <f t="shared" si="10"/>
        <v>6.3184813118629046</v>
      </c>
      <c r="J40">
        <f t="shared" si="12"/>
        <v>0.1220144375</v>
      </c>
      <c r="K40">
        <f t="shared" si="16"/>
        <v>0.90127372950214213</v>
      </c>
      <c r="M40">
        <v>44</v>
      </c>
      <c r="N40">
        <v>1.8160299999999999E-3</v>
      </c>
      <c r="O40">
        <f t="shared" si="11"/>
        <v>10.604549484314687</v>
      </c>
      <c r="P40">
        <f t="shared" si="13"/>
        <v>1.3783440909090909E-3</v>
      </c>
      <c r="Q40">
        <f t="shared" si="17"/>
        <v>0.7589875117201208</v>
      </c>
    </row>
    <row r="41" spans="1:17" x14ac:dyDescent="0.25">
      <c r="M41">
        <v>48</v>
      </c>
      <c r="N41">
        <v>1.7499900000000001E-3</v>
      </c>
      <c r="O41">
        <f t="shared" si="11"/>
        <v>11.004737169926685</v>
      </c>
      <c r="P41">
        <f t="shared" si="13"/>
        <v>1.3487779166666668E-3</v>
      </c>
      <c r="Q41">
        <f t="shared" si="17"/>
        <v>0.77073464229319411</v>
      </c>
    </row>
    <row r="42" spans="1:17" x14ac:dyDescent="0.25">
      <c r="M42">
        <v>52</v>
      </c>
      <c r="N42">
        <v>3.3588400000000001E-3</v>
      </c>
      <c r="O42">
        <f t="shared" si="11"/>
        <v>5.7335806409355605</v>
      </c>
      <c r="P42">
        <f t="shared" si="13"/>
        <v>2.9884903846153846E-3</v>
      </c>
      <c r="Q42">
        <f t="shared" si="17"/>
        <v>0.88973883382816221</v>
      </c>
    </row>
    <row r="43" spans="1:17" x14ac:dyDescent="0.25">
      <c r="M43">
        <v>60</v>
      </c>
      <c r="N43">
        <v>2.55704E-3</v>
      </c>
      <c r="O43">
        <f t="shared" si="11"/>
        <v>7.5314347839689644</v>
      </c>
      <c r="P43">
        <f t="shared" si="13"/>
        <v>2.2360703333333333E-3</v>
      </c>
      <c r="Q43">
        <f t="shared" si="17"/>
        <v>0.87447608693385059</v>
      </c>
    </row>
    <row r="44" spans="1:17" x14ac:dyDescent="0.25">
      <c r="M44">
        <v>62</v>
      </c>
      <c r="N44">
        <v>1.54495E-3</v>
      </c>
      <c r="O44">
        <f t="shared" si="11"/>
        <v>12.465244829929771</v>
      </c>
      <c r="P44">
        <f t="shared" si="13"/>
        <v>1.2343341935483871E-3</v>
      </c>
      <c r="Q44">
        <f t="shared" si="17"/>
        <v>0.79894766403339079</v>
      </c>
    </row>
    <row r="45" spans="1:17" x14ac:dyDescent="0.25">
      <c r="M45">
        <v>63</v>
      </c>
      <c r="N45">
        <v>1.6629699999999999E-3</v>
      </c>
      <c r="O45">
        <f t="shared" si="11"/>
        <v>11.580593756952922</v>
      </c>
      <c r="P45">
        <f t="shared" si="13"/>
        <v>1.3572846031746032E-3</v>
      </c>
      <c r="Q45">
        <f t="shared" si="17"/>
        <v>0.81618105147693776</v>
      </c>
    </row>
    <row r="46" spans="1:17" x14ac:dyDescent="0.25">
      <c r="M46">
        <v>64</v>
      </c>
      <c r="N46">
        <v>6.0019000000000003E-2</v>
      </c>
      <c r="O46">
        <f t="shared" si="11"/>
        <v>0.32086805844815808</v>
      </c>
      <c r="P46">
        <f t="shared" si="13"/>
        <v>5.9718090937500003E-2</v>
      </c>
      <c r="Q46">
        <f t="shared" si="17"/>
        <v>0.99498643658674757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22"/>
  <sheetViews>
    <sheetView workbookViewId="0">
      <selection activeCell="N2" sqref="N2:R16"/>
    </sheetView>
  </sheetViews>
  <sheetFormatPr defaultRowHeight="15" x14ac:dyDescent="0.25"/>
  <cols>
    <col min="5" max="5" width="9.140625" style="2"/>
    <col min="10" max="10" width="9.140625" style="2"/>
    <col min="18" max="18" width="9.140625" style="3"/>
  </cols>
  <sheetData>
    <row r="1" spans="1:18" x14ac:dyDescent="0.25">
      <c r="A1" s="4" t="s">
        <v>0</v>
      </c>
      <c r="B1" s="4"/>
      <c r="C1" s="4"/>
      <c r="F1" s="4" t="s">
        <v>1</v>
      </c>
      <c r="G1" s="4"/>
      <c r="H1" s="4"/>
      <c r="N1" s="4" t="s">
        <v>2</v>
      </c>
      <c r="O1" s="4"/>
      <c r="P1" s="4"/>
    </row>
    <row r="2" spans="1:18" x14ac:dyDescent="0.25">
      <c r="A2">
        <v>1</v>
      </c>
      <c r="B2">
        <v>5.1887999999999997E-2</v>
      </c>
      <c r="C2">
        <f>$B$2 /B2</f>
        <v>1</v>
      </c>
      <c r="D2">
        <v>0</v>
      </c>
      <c r="E2" s="2">
        <v>0</v>
      </c>
      <c r="F2">
        <v>1</v>
      </c>
      <c r="G2">
        <v>9.7513199999999997E-4</v>
      </c>
      <c r="H2">
        <f t="shared" ref="H2:H22" si="0">$G$2/G2</f>
        <v>1</v>
      </c>
      <c r="I2">
        <v>0</v>
      </c>
      <c r="J2" s="2">
        <v>0</v>
      </c>
      <c r="N2">
        <v>1</v>
      </c>
      <c r="O2">
        <v>0.341474</v>
      </c>
      <c r="P2">
        <f t="shared" ref="P2:P16" si="1">$O$2/O2</f>
        <v>1</v>
      </c>
      <c r="Q2">
        <v>0</v>
      </c>
      <c r="R2" s="3">
        <v>0</v>
      </c>
    </row>
    <row r="3" spans="1:18" x14ac:dyDescent="0.25">
      <c r="A3">
        <v>2</v>
      </c>
      <c r="B3">
        <v>5.6606999999999998E-2</v>
      </c>
      <c r="C3">
        <f t="shared" ref="C3:C15" si="2">$B$2 /B3</f>
        <v>0.91663575176214951</v>
      </c>
      <c r="D3">
        <f>B3-($B$2/A3)</f>
        <v>3.0662999999999999E-2</v>
      </c>
      <c r="E3" s="2">
        <f>D3/B3</f>
        <v>0.54168212411892525</v>
      </c>
      <c r="F3">
        <v>2</v>
      </c>
      <c r="G3">
        <v>7.6198599999999998E-4</v>
      </c>
      <c r="H3">
        <f t="shared" si="0"/>
        <v>1.2797242993965769</v>
      </c>
      <c r="I3">
        <f>G3-$G$2/F3</f>
        <v>2.7441999999999999E-4</v>
      </c>
      <c r="J3" s="2">
        <f>I3/G3</f>
        <v>0.36013785030171158</v>
      </c>
      <c r="N3">
        <v>2</v>
      </c>
      <c r="O3">
        <v>0.20078399999999999</v>
      </c>
      <c r="P3">
        <f t="shared" si="1"/>
        <v>1.7007032432863176</v>
      </c>
      <c r="Q3">
        <f>O3-$O$2/N3</f>
        <v>3.004699999999999E-2</v>
      </c>
      <c r="R3" s="3">
        <f>Q3/O3</f>
        <v>0.14964837835684114</v>
      </c>
    </row>
    <row r="4" spans="1:18" x14ac:dyDescent="0.25">
      <c r="A4">
        <v>3</v>
      </c>
      <c r="B4">
        <v>5.7411200000000003E-2</v>
      </c>
      <c r="C4">
        <f t="shared" si="2"/>
        <v>0.90379577504041009</v>
      </c>
      <c r="D4">
        <f t="shared" ref="D4:D15" si="3">B4-($B$2/A4)</f>
        <v>4.0115200000000004E-2</v>
      </c>
      <c r="E4" s="2">
        <f t="shared" ref="E4:E15" si="4">D4/B4</f>
        <v>0.6987347416531966</v>
      </c>
      <c r="F4">
        <v>3</v>
      </c>
      <c r="G4">
        <v>6.7186399999999999E-4</v>
      </c>
      <c r="H4">
        <f t="shared" si="0"/>
        <v>1.4513830179917364</v>
      </c>
      <c r="I4">
        <f t="shared" ref="I4:I22" si="5">G4-$G$2/F4</f>
        <v>3.4682000000000002E-4</v>
      </c>
      <c r="J4" s="2">
        <f t="shared" ref="J4:J21" si="6">I4/G4</f>
        <v>0.5162056606694212</v>
      </c>
      <c r="N4">
        <v>3</v>
      </c>
      <c r="O4">
        <v>0.14574300000000001</v>
      </c>
      <c r="P4">
        <f t="shared" si="1"/>
        <v>2.3429873132843428</v>
      </c>
      <c r="Q4">
        <f t="shared" ref="Q4:Q16" si="7">O4-$O$2/N4</f>
        <v>3.191833333333334E-2</v>
      </c>
      <c r="R4" s="3">
        <f t="shared" ref="R4:R16" si="8">Q4/O4</f>
        <v>0.21900422890521903</v>
      </c>
    </row>
    <row r="5" spans="1:18" x14ac:dyDescent="0.25">
      <c r="A5">
        <v>4</v>
      </c>
      <c r="B5">
        <v>5.9275899999999999E-2</v>
      </c>
      <c r="C5">
        <f t="shared" si="2"/>
        <v>0.87536418679429573</v>
      </c>
      <c r="D5">
        <f t="shared" si="3"/>
        <v>4.6303900000000002E-2</v>
      </c>
      <c r="E5" s="2">
        <f t="shared" si="4"/>
        <v>0.78115895330142604</v>
      </c>
      <c r="F5">
        <v>4</v>
      </c>
      <c r="G5">
        <v>6.8211599999999997E-4</v>
      </c>
      <c r="H5">
        <f t="shared" si="0"/>
        <v>1.4295691641890822</v>
      </c>
      <c r="I5">
        <f t="shared" si="5"/>
        <v>4.3833299999999995E-4</v>
      </c>
      <c r="J5" s="2">
        <f t="shared" si="6"/>
        <v>0.64260770895272945</v>
      </c>
      <c r="N5">
        <v>4</v>
      </c>
      <c r="O5">
        <v>0.110064</v>
      </c>
      <c r="P5">
        <f t="shared" si="1"/>
        <v>3.1025039976740807</v>
      </c>
      <c r="Q5">
        <f t="shared" si="7"/>
        <v>2.4695499999999995E-2</v>
      </c>
      <c r="R5" s="3">
        <f t="shared" si="8"/>
        <v>0.22437400058147983</v>
      </c>
    </row>
    <row r="6" spans="1:18" x14ac:dyDescent="0.25">
      <c r="A6">
        <v>5</v>
      </c>
      <c r="B6">
        <v>6.1346999999999999E-2</v>
      </c>
      <c r="C6">
        <f t="shared" si="2"/>
        <v>0.84581153112621643</v>
      </c>
      <c r="D6">
        <f t="shared" si="3"/>
        <v>5.0969399999999998E-2</v>
      </c>
      <c r="E6" s="2">
        <f t="shared" si="4"/>
        <v>0.83083769377475669</v>
      </c>
      <c r="F6">
        <v>5</v>
      </c>
      <c r="G6">
        <v>6.7591699999999995E-4</v>
      </c>
      <c r="H6">
        <f t="shared" si="0"/>
        <v>1.4426800923782064</v>
      </c>
      <c r="I6">
        <f t="shared" si="5"/>
        <v>4.8089059999999997E-4</v>
      </c>
      <c r="J6" s="2">
        <f t="shared" si="6"/>
        <v>0.71146398152435875</v>
      </c>
      <c r="N6">
        <v>5</v>
      </c>
      <c r="O6">
        <v>0.134552</v>
      </c>
      <c r="P6">
        <f t="shared" si="1"/>
        <v>2.5378589690231284</v>
      </c>
      <c r="Q6">
        <f t="shared" si="7"/>
        <v>6.6257200000000002E-2</v>
      </c>
      <c r="R6" s="3">
        <f t="shared" si="8"/>
        <v>0.49242820619537425</v>
      </c>
    </row>
    <row r="7" spans="1:18" x14ac:dyDescent="0.25">
      <c r="A7">
        <v>6</v>
      </c>
      <c r="B7">
        <v>6.3687800000000003E-2</v>
      </c>
      <c r="C7">
        <f t="shared" si="2"/>
        <v>0.81472432710817444</v>
      </c>
      <c r="D7">
        <f t="shared" si="3"/>
        <v>5.50398E-2</v>
      </c>
      <c r="E7" s="2">
        <f t="shared" si="4"/>
        <v>0.86421261214863754</v>
      </c>
      <c r="F7">
        <v>6</v>
      </c>
      <c r="G7">
        <v>6.9212899999999999E-4</v>
      </c>
      <c r="H7">
        <f t="shared" si="0"/>
        <v>1.4088876495566578</v>
      </c>
      <c r="I7">
        <f t="shared" si="5"/>
        <v>5.2960699999999997E-4</v>
      </c>
      <c r="J7" s="2">
        <f t="shared" si="6"/>
        <v>0.765185391740557</v>
      </c>
      <c r="N7">
        <v>6</v>
      </c>
      <c r="O7">
        <v>0.112706</v>
      </c>
      <c r="P7">
        <f t="shared" si="1"/>
        <v>3.0297765868720385</v>
      </c>
      <c r="Q7">
        <f t="shared" si="7"/>
        <v>5.5793666666666665E-2</v>
      </c>
      <c r="R7" s="3">
        <f t="shared" si="8"/>
        <v>0.49503723552132683</v>
      </c>
    </row>
    <row r="8" spans="1:18" x14ac:dyDescent="0.25">
      <c r="A8">
        <v>7</v>
      </c>
      <c r="B8">
        <v>6.6121799999999994E-2</v>
      </c>
      <c r="C8">
        <f t="shared" si="2"/>
        <v>0.78473362794116319</v>
      </c>
      <c r="D8">
        <f t="shared" si="3"/>
        <v>5.8709228571428566E-2</v>
      </c>
      <c r="E8" s="2">
        <f t="shared" si="4"/>
        <v>0.88789519600840527</v>
      </c>
      <c r="F8">
        <v>7</v>
      </c>
      <c r="G8">
        <v>5.9008599999999997E-4</v>
      </c>
      <c r="H8">
        <f t="shared" si="0"/>
        <v>1.6525252251366751</v>
      </c>
      <c r="I8">
        <f t="shared" si="5"/>
        <v>4.5078142857142854E-4</v>
      </c>
      <c r="J8" s="2">
        <f t="shared" si="6"/>
        <v>0.76392496783761787</v>
      </c>
      <c r="N8">
        <v>7</v>
      </c>
      <c r="O8">
        <v>0.103019</v>
      </c>
      <c r="P8">
        <f t="shared" si="1"/>
        <v>3.3146701093972957</v>
      </c>
      <c r="Q8">
        <f t="shared" si="7"/>
        <v>5.4237E-2</v>
      </c>
      <c r="R8" s="3">
        <f t="shared" si="8"/>
        <v>0.52647569865752919</v>
      </c>
    </row>
    <row r="9" spans="1:18" x14ac:dyDescent="0.25">
      <c r="A9">
        <v>8</v>
      </c>
      <c r="B9">
        <v>6.7439100000000002E-2</v>
      </c>
      <c r="C9">
        <f t="shared" si="2"/>
        <v>0.7694052856577267</v>
      </c>
      <c r="D9">
        <f t="shared" si="3"/>
        <v>6.0953100000000003E-2</v>
      </c>
      <c r="E9" s="2">
        <f t="shared" si="4"/>
        <v>0.90382433929278416</v>
      </c>
      <c r="F9">
        <v>8</v>
      </c>
      <c r="G9">
        <v>7.7295300000000005E-4</v>
      </c>
      <c r="H9">
        <f t="shared" si="0"/>
        <v>1.2615670034271165</v>
      </c>
      <c r="I9">
        <f t="shared" si="5"/>
        <v>6.5106150000000004E-4</v>
      </c>
      <c r="J9" s="2">
        <f t="shared" si="6"/>
        <v>0.84230412457161041</v>
      </c>
      <c r="N9">
        <v>8</v>
      </c>
      <c r="O9">
        <v>8.3124199999999995E-2</v>
      </c>
      <c r="P9">
        <f t="shared" si="1"/>
        <v>4.1079974303512099</v>
      </c>
      <c r="Q9">
        <f t="shared" si="7"/>
        <v>4.0439949999999995E-2</v>
      </c>
      <c r="R9" s="3">
        <f t="shared" si="8"/>
        <v>0.48650032120609882</v>
      </c>
    </row>
    <row r="10" spans="1:18" x14ac:dyDescent="0.25">
      <c r="A10">
        <v>9</v>
      </c>
      <c r="B10">
        <v>6.9764900000000005E-2</v>
      </c>
      <c r="C10">
        <f t="shared" si="2"/>
        <v>0.74375509747738466</v>
      </c>
      <c r="D10">
        <f t="shared" si="3"/>
        <v>6.3999566666666674E-2</v>
      </c>
      <c r="E10" s="2">
        <f t="shared" si="4"/>
        <v>0.91736054472473505</v>
      </c>
      <c r="F10">
        <v>9</v>
      </c>
      <c r="G10">
        <v>6.8807600000000003E-4</v>
      </c>
      <c r="H10">
        <f t="shared" si="0"/>
        <v>1.4171864735872199</v>
      </c>
      <c r="I10">
        <f t="shared" si="5"/>
        <v>5.7972800000000006E-4</v>
      </c>
      <c r="J10" s="2">
        <f t="shared" si="6"/>
        <v>0.84253483626808667</v>
      </c>
      <c r="N10">
        <v>9</v>
      </c>
      <c r="O10">
        <v>0.100978</v>
      </c>
      <c r="P10">
        <f t="shared" si="1"/>
        <v>3.3816672938659909</v>
      </c>
      <c r="Q10">
        <f t="shared" si="7"/>
        <v>6.303644444444445E-2</v>
      </c>
      <c r="R10" s="3">
        <f t="shared" si="8"/>
        <v>0.62425918957044557</v>
      </c>
    </row>
    <row r="11" spans="1:18" x14ac:dyDescent="0.25">
      <c r="A11">
        <v>10</v>
      </c>
      <c r="B11">
        <v>7.2472999999999996E-2</v>
      </c>
      <c r="C11">
        <f t="shared" si="2"/>
        <v>0.71596318629006661</v>
      </c>
      <c r="D11">
        <f t="shared" si="3"/>
        <v>6.7284200000000002E-2</v>
      </c>
      <c r="E11" s="2">
        <f t="shared" si="4"/>
        <v>0.92840368137099338</v>
      </c>
      <c r="F11">
        <v>10</v>
      </c>
      <c r="G11">
        <v>2.7971300000000001E-3</v>
      </c>
      <c r="H11">
        <f t="shared" si="0"/>
        <v>0.34861876280330195</v>
      </c>
      <c r="I11">
        <f t="shared" si="5"/>
        <v>2.6996168E-3</v>
      </c>
      <c r="J11" s="2">
        <f t="shared" si="6"/>
        <v>0.96513812371966978</v>
      </c>
      <c r="N11">
        <v>10</v>
      </c>
      <c r="O11">
        <v>9.5677899999999996E-2</v>
      </c>
      <c r="P11">
        <f t="shared" si="1"/>
        <v>3.568995556967701</v>
      </c>
      <c r="Q11">
        <f t="shared" si="7"/>
        <v>6.1530499999999995E-2</v>
      </c>
      <c r="R11" s="3">
        <f t="shared" si="8"/>
        <v>0.64310044430322988</v>
      </c>
    </row>
    <row r="12" spans="1:18" x14ac:dyDescent="0.25">
      <c r="A12">
        <v>16</v>
      </c>
      <c r="B12">
        <v>8.8842900000000002E-2</v>
      </c>
      <c r="C12">
        <f t="shared" si="2"/>
        <v>0.5840421688170917</v>
      </c>
      <c r="D12">
        <f t="shared" si="3"/>
        <v>8.5599900000000007E-2</v>
      </c>
      <c r="E12" s="2">
        <f t="shared" si="4"/>
        <v>0.96349736444893186</v>
      </c>
      <c r="F12">
        <v>16</v>
      </c>
      <c r="G12">
        <v>6.8688400000000002E-4</v>
      </c>
      <c r="H12">
        <f t="shared" si="0"/>
        <v>1.4196458208372884</v>
      </c>
      <c r="I12">
        <f t="shared" si="5"/>
        <v>6.2593825000000001E-4</v>
      </c>
      <c r="J12" s="2">
        <f t="shared" si="6"/>
        <v>0.91127213619766945</v>
      </c>
      <c r="N12">
        <v>16</v>
      </c>
      <c r="O12">
        <v>6.7648899999999998E-2</v>
      </c>
      <c r="P12">
        <f t="shared" si="1"/>
        <v>5.0477391354478787</v>
      </c>
      <c r="Q12">
        <f t="shared" si="7"/>
        <v>4.6306774999999994E-2</v>
      </c>
      <c r="R12" s="3">
        <f t="shared" si="8"/>
        <v>0.68451630403450747</v>
      </c>
    </row>
    <row r="13" spans="1:18" x14ac:dyDescent="0.25">
      <c r="A13">
        <v>20</v>
      </c>
      <c r="B13">
        <v>0.105517</v>
      </c>
      <c r="C13">
        <f t="shared" si="2"/>
        <v>0.49175014452647436</v>
      </c>
      <c r="D13">
        <f t="shared" si="3"/>
        <v>0.1029226</v>
      </c>
      <c r="E13" s="2">
        <f t="shared" si="4"/>
        <v>0.97541249277367637</v>
      </c>
      <c r="F13">
        <v>20</v>
      </c>
      <c r="G13">
        <v>1.32799E-3</v>
      </c>
      <c r="H13">
        <f t="shared" si="0"/>
        <v>0.73429167388308647</v>
      </c>
      <c r="I13">
        <f t="shared" si="5"/>
        <v>1.2792334E-3</v>
      </c>
      <c r="J13" s="2">
        <f t="shared" si="6"/>
        <v>0.96328541630584563</v>
      </c>
      <c r="N13">
        <v>20</v>
      </c>
      <c r="O13">
        <v>6.9264199999999998E-2</v>
      </c>
      <c r="P13">
        <f t="shared" si="1"/>
        <v>4.9300215695842873</v>
      </c>
      <c r="Q13">
        <f t="shared" si="7"/>
        <v>5.2190500000000001E-2</v>
      </c>
      <c r="R13" s="3">
        <f t="shared" si="8"/>
        <v>0.75349892152078568</v>
      </c>
    </row>
    <row r="14" spans="1:18" x14ac:dyDescent="0.25">
      <c r="A14">
        <v>32</v>
      </c>
      <c r="B14">
        <v>0.14252000000000001</v>
      </c>
      <c r="C14">
        <f t="shared" si="2"/>
        <v>0.36407521751333144</v>
      </c>
      <c r="D14">
        <f t="shared" si="3"/>
        <v>0.14089850000000001</v>
      </c>
      <c r="E14" s="2">
        <f t="shared" si="4"/>
        <v>0.98862264945270839</v>
      </c>
      <c r="F14">
        <v>32</v>
      </c>
      <c r="G14">
        <v>9.1004400000000004E-4</v>
      </c>
      <c r="H14">
        <f t="shared" si="0"/>
        <v>1.0715218165275524</v>
      </c>
      <c r="I14">
        <f t="shared" si="5"/>
        <v>8.7957112500000004E-4</v>
      </c>
      <c r="J14" s="2">
        <f t="shared" si="6"/>
        <v>0.96651494323351395</v>
      </c>
      <c r="N14">
        <v>24</v>
      </c>
      <c r="O14">
        <v>6.2262100000000001E-2</v>
      </c>
      <c r="P14">
        <f t="shared" si="1"/>
        <v>5.4844600487294839</v>
      </c>
      <c r="Q14">
        <f t="shared" si="7"/>
        <v>4.8034016666666665E-2</v>
      </c>
      <c r="R14" s="3">
        <f t="shared" si="8"/>
        <v>0.7714808313029381</v>
      </c>
    </row>
    <row r="15" spans="1:18" x14ac:dyDescent="0.25">
      <c r="A15">
        <v>64</v>
      </c>
      <c r="B15">
        <v>0.29300199999999998</v>
      </c>
      <c r="C15">
        <f t="shared" si="2"/>
        <v>0.17709094135876205</v>
      </c>
      <c r="D15">
        <f t="shared" si="3"/>
        <v>0.29219124999999996</v>
      </c>
      <c r="E15" s="2">
        <f t="shared" si="4"/>
        <v>0.99723295404126922</v>
      </c>
      <c r="F15">
        <v>40</v>
      </c>
      <c r="G15">
        <v>5.6219099999999999E-3</v>
      </c>
      <c r="H15">
        <f t="shared" si="0"/>
        <v>0.17345208301093401</v>
      </c>
      <c r="I15">
        <f t="shared" si="5"/>
        <v>5.5975317E-3</v>
      </c>
      <c r="J15" s="2">
        <f t="shared" si="6"/>
        <v>0.99566369792472664</v>
      </c>
      <c r="N15">
        <v>32</v>
      </c>
      <c r="O15">
        <v>6.7455100000000004E-2</v>
      </c>
      <c r="P15">
        <f t="shared" si="1"/>
        <v>5.0622414020585538</v>
      </c>
      <c r="Q15">
        <f t="shared" si="7"/>
        <v>5.6784037500000002E-2</v>
      </c>
      <c r="R15" s="3">
        <f t="shared" si="8"/>
        <v>0.84180495618567019</v>
      </c>
    </row>
    <row r="16" spans="1:18" x14ac:dyDescent="0.25">
      <c r="F16">
        <v>44</v>
      </c>
      <c r="G16">
        <v>1.1351099999999999E-3</v>
      </c>
      <c r="H16">
        <f t="shared" si="0"/>
        <v>0.85906387927161243</v>
      </c>
      <c r="I16">
        <f t="shared" si="5"/>
        <v>1.1129479090909091E-3</v>
      </c>
      <c r="J16" s="2">
        <f t="shared" si="6"/>
        <v>0.98047582092564523</v>
      </c>
      <c r="N16">
        <v>64</v>
      </c>
      <c r="O16">
        <v>0.113817</v>
      </c>
      <c r="P16">
        <f t="shared" si="1"/>
        <v>3.0002020787755783</v>
      </c>
      <c r="Q16">
        <f t="shared" si="7"/>
        <v>0.10848146875</v>
      </c>
      <c r="R16" s="3">
        <f t="shared" si="8"/>
        <v>0.95312184251913157</v>
      </c>
    </row>
    <row r="17" spans="6:10" x14ac:dyDescent="0.25">
      <c r="F17">
        <v>48</v>
      </c>
      <c r="G17">
        <v>1.1510800000000001E-3</v>
      </c>
      <c r="H17">
        <f t="shared" si="0"/>
        <v>0.84714528964103264</v>
      </c>
      <c r="I17">
        <f t="shared" si="5"/>
        <v>1.1307647500000001E-3</v>
      </c>
      <c r="J17" s="2">
        <f t="shared" si="6"/>
        <v>0.98235113979914512</v>
      </c>
    </row>
    <row r="18" spans="6:10" x14ac:dyDescent="0.25">
      <c r="F18">
        <v>52</v>
      </c>
      <c r="G18">
        <v>4.2808100000000003E-3</v>
      </c>
      <c r="H18">
        <f t="shared" si="0"/>
        <v>0.2277914693714507</v>
      </c>
      <c r="I18">
        <f t="shared" si="5"/>
        <v>4.2620574615384616E-3</v>
      </c>
      <c r="J18" s="2">
        <f t="shared" si="6"/>
        <v>0.99561939481977968</v>
      </c>
    </row>
    <row r="19" spans="6:10" x14ac:dyDescent="0.25">
      <c r="F19">
        <v>60</v>
      </c>
      <c r="G19">
        <v>9.4103800000000005E-4</v>
      </c>
      <c r="H19">
        <f t="shared" si="0"/>
        <v>1.0362302053689649</v>
      </c>
      <c r="I19">
        <f t="shared" si="5"/>
        <v>9.2478580000000007E-4</v>
      </c>
      <c r="J19" s="2">
        <f t="shared" si="6"/>
        <v>0.98272949657718389</v>
      </c>
    </row>
    <row r="20" spans="6:10" x14ac:dyDescent="0.25">
      <c r="F20">
        <v>62</v>
      </c>
      <c r="G20">
        <v>1.3349099999999999E-3</v>
      </c>
      <c r="H20">
        <f t="shared" si="0"/>
        <v>0.73048520124952243</v>
      </c>
      <c r="I20">
        <f t="shared" si="5"/>
        <v>1.3191820645161289E-3</v>
      </c>
      <c r="J20" s="2">
        <f t="shared" si="6"/>
        <v>0.98821798062500765</v>
      </c>
    </row>
    <row r="21" spans="6:10" x14ac:dyDescent="0.25">
      <c r="F21">
        <v>63</v>
      </c>
      <c r="G21">
        <v>1.0600099999999999E-3</v>
      </c>
      <c r="H21">
        <f t="shared" si="0"/>
        <v>0.91992717049839157</v>
      </c>
      <c r="I21">
        <f t="shared" si="5"/>
        <v>1.0445317142857141E-3</v>
      </c>
      <c r="J21" s="2">
        <f t="shared" si="6"/>
        <v>0.98539798142066037</v>
      </c>
    </row>
    <row r="22" spans="6:10" x14ac:dyDescent="0.25">
      <c r="F22">
        <v>64</v>
      </c>
      <c r="G22">
        <v>6.4619999999999997E-2</v>
      </c>
      <c r="H22">
        <f t="shared" si="0"/>
        <v>1.5090250696378831E-2</v>
      </c>
      <c r="I22">
        <f t="shared" si="5"/>
        <v>6.4604763562500001E-2</v>
      </c>
      <c r="J22" s="2">
        <f>I22/G22</f>
        <v>0.99976421483286915</v>
      </c>
    </row>
  </sheetData>
  <mergeCells count="3">
    <mergeCell ref="A1:C1"/>
    <mergeCell ref="F1:H1"/>
    <mergeCell ref="N1:P1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2"/>
  <sheetViews>
    <sheetView tabSelected="1" topLeftCell="A25" zoomScaleNormal="100" workbookViewId="0">
      <selection activeCell="F55" sqref="F55"/>
    </sheetView>
  </sheetViews>
  <sheetFormatPr defaultRowHeight="15" x14ac:dyDescent="0.25"/>
  <cols>
    <col min="1" max="1" width="20.42578125" bestFit="1" customWidth="1"/>
    <col min="2" max="2" width="14.5703125" bestFit="1" customWidth="1"/>
    <col min="3" max="4" width="19.5703125" bestFit="1" customWidth="1"/>
    <col min="5" max="5" width="17" bestFit="1" customWidth="1"/>
    <col min="6" max="6" width="25.28515625" bestFit="1" customWidth="1"/>
  </cols>
  <sheetData>
    <row r="1" spans="1:6" x14ac:dyDescent="0.25">
      <c r="A1" s="5" t="s">
        <v>0</v>
      </c>
      <c r="B1" s="5"/>
      <c r="C1" s="5"/>
      <c r="D1" s="5"/>
      <c r="E1" s="5"/>
    </row>
    <row r="2" spans="1:6" x14ac:dyDescent="0.25">
      <c r="A2" t="s">
        <v>11</v>
      </c>
      <c r="B2" t="s">
        <v>12</v>
      </c>
      <c r="C2" t="s">
        <v>14</v>
      </c>
      <c r="D2" t="s">
        <v>13</v>
      </c>
      <c r="E2" t="s">
        <v>15</v>
      </c>
    </row>
    <row r="3" spans="1:6" x14ac:dyDescent="0.25">
      <c r="A3">
        <v>1</v>
      </c>
      <c r="C3" t="e">
        <f>$B$3/B3</f>
        <v>#DIV/0!</v>
      </c>
      <c r="E3" t="e">
        <f>D3/B3</f>
        <v>#DIV/0!</v>
      </c>
      <c r="F3">
        <f>D3/2000</f>
        <v>0</v>
      </c>
    </row>
    <row r="4" spans="1:6" x14ac:dyDescent="0.25">
      <c r="A4">
        <v>2</v>
      </c>
      <c r="B4">
        <v>0.54105700000000001</v>
      </c>
      <c r="C4">
        <f t="shared" ref="C4:C16" si="0">$B$3/B4</f>
        <v>0</v>
      </c>
      <c r="D4">
        <v>0.41254600000000002</v>
      </c>
      <c r="E4">
        <f>B4/D4</f>
        <v>1.3115070804225468</v>
      </c>
      <c r="F4">
        <f t="shared" ref="F4:F16" si="1">D4/2000</f>
        <v>2.0627300000000001E-4</v>
      </c>
    </row>
    <row r="5" spans="1:6" x14ac:dyDescent="0.25">
      <c r="A5">
        <v>3</v>
      </c>
      <c r="C5" t="e">
        <f>$B$3/B5</f>
        <v>#DIV/0!</v>
      </c>
      <c r="E5" t="e">
        <f>D5/B5</f>
        <v>#DIV/0!</v>
      </c>
      <c r="F5">
        <f t="shared" si="1"/>
        <v>0</v>
      </c>
    </row>
    <row r="6" spans="1:6" x14ac:dyDescent="0.25">
      <c r="A6">
        <v>4</v>
      </c>
      <c r="B6">
        <v>0.49554700000000002</v>
      </c>
      <c r="C6">
        <f t="shared" si="0"/>
        <v>0</v>
      </c>
      <c r="D6">
        <v>1.1255710000000001</v>
      </c>
      <c r="E6">
        <f t="shared" ref="E6:E15" si="2">D6/B6</f>
        <v>2.2713708285995073</v>
      </c>
      <c r="F6">
        <f t="shared" si="1"/>
        <v>5.6278550000000006E-4</v>
      </c>
    </row>
    <row r="7" spans="1:6" x14ac:dyDescent="0.25">
      <c r="A7">
        <v>5</v>
      </c>
      <c r="C7" t="e">
        <f t="shared" si="0"/>
        <v>#DIV/0!</v>
      </c>
      <c r="E7" t="e">
        <f t="shared" si="2"/>
        <v>#DIV/0!</v>
      </c>
      <c r="F7">
        <f t="shared" si="1"/>
        <v>0</v>
      </c>
    </row>
    <row r="8" spans="1:6" x14ac:dyDescent="0.25">
      <c r="A8">
        <v>6</v>
      </c>
      <c r="C8" t="e">
        <f t="shared" si="0"/>
        <v>#DIV/0!</v>
      </c>
      <c r="E8" t="e">
        <f t="shared" si="2"/>
        <v>#DIV/0!</v>
      </c>
      <c r="F8">
        <f t="shared" si="1"/>
        <v>0</v>
      </c>
    </row>
    <row r="9" spans="1:6" x14ac:dyDescent="0.25">
      <c r="A9">
        <v>7</v>
      </c>
      <c r="C9" t="e">
        <f t="shared" si="0"/>
        <v>#DIV/0!</v>
      </c>
      <c r="E9" t="e">
        <f t="shared" si="2"/>
        <v>#DIV/0!</v>
      </c>
      <c r="F9">
        <f t="shared" si="1"/>
        <v>0</v>
      </c>
    </row>
    <row r="10" spans="1:6" x14ac:dyDescent="0.25">
      <c r="A10">
        <v>8</v>
      </c>
      <c r="B10">
        <v>0.47801500000000002</v>
      </c>
      <c r="C10">
        <f t="shared" si="0"/>
        <v>0</v>
      </c>
      <c r="D10">
        <v>2.8251499999999998</v>
      </c>
      <c r="E10">
        <f t="shared" si="2"/>
        <v>5.9101701829440492</v>
      </c>
      <c r="F10">
        <f t="shared" si="1"/>
        <v>1.4125749999999999E-3</v>
      </c>
    </row>
    <row r="11" spans="1:6" x14ac:dyDescent="0.25">
      <c r="A11">
        <v>9</v>
      </c>
      <c r="C11" t="e">
        <f t="shared" si="0"/>
        <v>#DIV/0!</v>
      </c>
      <c r="E11" t="e">
        <f t="shared" si="2"/>
        <v>#DIV/0!</v>
      </c>
      <c r="F11">
        <f t="shared" si="1"/>
        <v>0</v>
      </c>
    </row>
    <row r="12" spans="1:6" x14ac:dyDescent="0.25">
      <c r="A12">
        <v>10</v>
      </c>
      <c r="C12" t="e">
        <f t="shared" si="0"/>
        <v>#DIV/0!</v>
      </c>
      <c r="E12" t="e">
        <f t="shared" si="2"/>
        <v>#DIV/0!</v>
      </c>
      <c r="F12">
        <f t="shared" si="1"/>
        <v>0</v>
      </c>
    </row>
    <row r="13" spans="1:6" x14ac:dyDescent="0.25">
      <c r="A13">
        <v>16</v>
      </c>
      <c r="B13">
        <v>0.50224400000000002</v>
      </c>
      <c r="C13">
        <f>$B$3/B13</f>
        <v>0</v>
      </c>
      <c r="D13">
        <v>6.8813599999999999</v>
      </c>
      <c r="E13">
        <f t="shared" si="2"/>
        <v>13.701228884765174</v>
      </c>
      <c r="F13">
        <f>D13/2000</f>
        <v>3.4406799999999998E-3</v>
      </c>
    </row>
    <row r="14" spans="1:6" x14ac:dyDescent="0.25">
      <c r="A14">
        <v>20</v>
      </c>
      <c r="C14" t="e">
        <f t="shared" si="0"/>
        <v>#DIV/0!</v>
      </c>
      <c r="E14" t="e">
        <f t="shared" si="2"/>
        <v>#DIV/0!</v>
      </c>
      <c r="F14">
        <f t="shared" si="1"/>
        <v>0</v>
      </c>
    </row>
    <row r="15" spans="1:6" x14ac:dyDescent="0.25">
      <c r="A15">
        <v>32</v>
      </c>
      <c r="B15">
        <v>0.56747499999999995</v>
      </c>
      <c r="C15">
        <f t="shared" si="0"/>
        <v>0</v>
      </c>
      <c r="D15">
        <v>13.687200000000001</v>
      </c>
      <c r="E15">
        <f t="shared" si="2"/>
        <v>24.119476628926389</v>
      </c>
      <c r="F15">
        <f>D15/2000</f>
        <v>6.8436E-3</v>
      </c>
    </row>
    <row r="16" spans="1:6" x14ac:dyDescent="0.25">
      <c r="A16">
        <v>64</v>
      </c>
      <c r="C16" t="e">
        <f t="shared" si="0"/>
        <v>#DIV/0!</v>
      </c>
      <c r="E16" t="e">
        <f>D16/B16</f>
        <v>#DIV/0!</v>
      </c>
      <c r="F16">
        <f t="shared" si="1"/>
        <v>0</v>
      </c>
    </row>
    <row r="18" spans="1:6" x14ac:dyDescent="0.25">
      <c r="A18" s="5" t="s">
        <v>16</v>
      </c>
      <c r="B18" s="5"/>
      <c r="C18" s="5"/>
      <c r="D18" s="5"/>
      <c r="E18" s="5"/>
    </row>
    <row r="19" spans="1:6" x14ac:dyDescent="0.25">
      <c r="A19" t="s">
        <v>11</v>
      </c>
      <c r="B19" t="s">
        <v>12</v>
      </c>
      <c r="C19" t="s">
        <v>14</v>
      </c>
      <c r="D19" t="s">
        <v>13</v>
      </c>
      <c r="E19" t="s">
        <v>15</v>
      </c>
    </row>
    <row r="20" spans="1:6" x14ac:dyDescent="0.25">
      <c r="A20">
        <v>1</v>
      </c>
      <c r="B20">
        <v>9.2620800000000003E-2</v>
      </c>
      <c r="C20">
        <f>$B$20/B20</f>
        <v>1</v>
      </c>
      <c r="D20" s="1">
        <v>9.5725100000000003E-5</v>
      </c>
      <c r="E20" s="1">
        <f>D20/B20</f>
        <v>1.0335162296158098E-3</v>
      </c>
      <c r="F20" s="1">
        <f>D20/892</f>
        <v>1.0731513452914798E-7</v>
      </c>
    </row>
    <row r="21" spans="1:6" x14ac:dyDescent="0.25">
      <c r="A21">
        <v>2</v>
      </c>
      <c r="B21">
        <v>6.4159900000000006E-2</v>
      </c>
      <c r="C21">
        <f t="shared" ref="C21:C39" si="3">$B$20/B21</f>
        <v>1.4435932724334046</v>
      </c>
      <c r="D21">
        <v>4.5306699999999997E-3</v>
      </c>
      <c r="E21" s="1">
        <f t="shared" ref="E21:E39" si="4">D21/B21</f>
        <v>7.061529085924384E-2</v>
      </c>
      <c r="F21" s="1">
        <f t="shared" ref="F21:F39" si="5">D21/892</f>
        <v>5.0792264573991026E-6</v>
      </c>
    </row>
    <row r="22" spans="1:6" x14ac:dyDescent="0.25">
      <c r="A22">
        <v>3</v>
      </c>
      <c r="B22">
        <v>4.2900800000000003E-2</v>
      </c>
      <c r="C22">
        <f t="shared" si="3"/>
        <v>2.1589527468019245</v>
      </c>
      <c r="D22">
        <v>3.6288499999999999E-3</v>
      </c>
      <c r="E22" s="1">
        <f t="shared" si="4"/>
        <v>8.4587000708611484E-2</v>
      </c>
      <c r="F22" s="1">
        <f t="shared" si="5"/>
        <v>4.0682174887892375E-6</v>
      </c>
    </row>
    <row r="23" spans="1:6" x14ac:dyDescent="0.25">
      <c r="A23">
        <v>4</v>
      </c>
      <c r="B23">
        <v>3.4693000000000002E-2</v>
      </c>
      <c r="C23">
        <f t="shared" si="3"/>
        <v>2.6697258813017033</v>
      </c>
      <c r="D23">
        <v>4.4965700000000001E-3</v>
      </c>
      <c r="E23" s="1">
        <f t="shared" si="4"/>
        <v>0.12961029602513474</v>
      </c>
      <c r="F23" s="1">
        <f t="shared" si="5"/>
        <v>5.0409977578475334E-6</v>
      </c>
    </row>
    <row r="24" spans="1:6" x14ac:dyDescent="0.25">
      <c r="A24">
        <v>5</v>
      </c>
      <c r="B24">
        <v>3.1588100000000001E-2</v>
      </c>
      <c r="C24">
        <f t="shared" si="3"/>
        <v>2.9321421674617971</v>
      </c>
      <c r="D24">
        <v>6.2165700000000003E-3</v>
      </c>
      <c r="E24" s="1">
        <f t="shared" si="4"/>
        <v>0.19680101050712134</v>
      </c>
      <c r="F24" s="1">
        <f t="shared" si="5"/>
        <v>6.9692488789237671E-6</v>
      </c>
    </row>
    <row r="25" spans="1:6" x14ac:dyDescent="0.25">
      <c r="A25">
        <v>6</v>
      </c>
      <c r="B25">
        <v>2.9062999999999999E-2</v>
      </c>
      <c r="C25">
        <f t="shared" si="3"/>
        <v>3.1868974297216393</v>
      </c>
      <c r="D25">
        <v>6.1725900000000004E-3</v>
      </c>
      <c r="E25" s="1">
        <f t="shared" si="4"/>
        <v>0.21238653958641573</v>
      </c>
      <c r="F25" s="1">
        <f t="shared" si="5"/>
        <v>6.9199439461883416E-6</v>
      </c>
    </row>
    <row r="26" spans="1:6" x14ac:dyDescent="0.25">
      <c r="A26">
        <v>7</v>
      </c>
      <c r="B26">
        <v>2.7143E-2</v>
      </c>
      <c r="C26">
        <f t="shared" si="3"/>
        <v>3.4123273035405077</v>
      </c>
      <c r="D26">
        <v>6.6204100000000002E-3</v>
      </c>
      <c r="E26" s="1">
        <f t="shared" si="4"/>
        <v>0.24390855837600856</v>
      </c>
      <c r="F26" s="1">
        <f t="shared" si="5"/>
        <v>7.4219843049327358E-6</v>
      </c>
    </row>
    <row r="27" spans="1:6" x14ac:dyDescent="0.25">
      <c r="A27">
        <v>8</v>
      </c>
      <c r="B27">
        <v>2.5651899999999998E-2</v>
      </c>
      <c r="C27">
        <f t="shared" si="3"/>
        <v>3.6106799106498939</v>
      </c>
      <c r="D27">
        <v>6.7747700000000003E-3</v>
      </c>
      <c r="E27" s="1">
        <f t="shared" si="4"/>
        <v>0.26410402348364059</v>
      </c>
      <c r="F27" s="1">
        <f t="shared" si="5"/>
        <v>7.5950336322869961E-6</v>
      </c>
    </row>
    <row r="28" spans="1:6" x14ac:dyDescent="0.25">
      <c r="A28">
        <v>9</v>
      </c>
      <c r="B28">
        <v>2.4990999999999999E-2</v>
      </c>
      <c r="C28">
        <f t="shared" si="3"/>
        <v>3.7061662198391425</v>
      </c>
      <c r="D28">
        <v>7.0894E-3</v>
      </c>
      <c r="E28" s="1">
        <f t="shared" si="4"/>
        <v>0.28367812412468491</v>
      </c>
      <c r="F28" s="1">
        <f t="shared" si="5"/>
        <v>7.9477578475336329E-6</v>
      </c>
    </row>
    <row r="29" spans="1:6" x14ac:dyDescent="0.25">
      <c r="A29">
        <v>10</v>
      </c>
      <c r="B29">
        <v>2.5109099999999999E-2</v>
      </c>
      <c r="C29">
        <f t="shared" si="3"/>
        <v>3.6887343632388259</v>
      </c>
      <c r="D29">
        <v>7.9845899999999997E-3</v>
      </c>
      <c r="E29" s="1">
        <f t="shared" si="4"/>
        <v>0.31799586604059882</v>
      </c>
      <c r="F29" s="1">
        <f t="shared" si="5"/>
        <v>8.9513340807174879E-6</v>
      </c>
    </row>
    <row r="30" spans="1:6" x14ac:dyDescent="0.25">
      <c r="A30">
        <v>16</v>
      </c>
      <c r="B30">
        <v>2.8476999999999999E-2</v>
      </c>
      <c r="C30">
        <f t="shared" si="3"/>
        <v>3.2524774379323667</v>
      </c>
      <c r="D30">
        <v>1.3151700000000001E-2</v>
      </c>
      <c r="E30" s="1">
        <f t="shared" si="4"/>
        <v>0.46183586754222711</v>
      </c>
      <c r="F30" s="1">
        <f>D30/892</f>
        <v>1.4744058295964127E-5</v>
      </c>
    </row>
    <row r="31" spans="1:6" x14ac:dyDescent="0.25">
      <c r="A31">
        <v>20</v>
      </c>
      <c r="B31">
        <v>3.4398999999999999E-2</v>
      </c>
      <c r="C31">
        <f t="shared" si="3"/>
        <v>2.6925433878891831</v>
      </c>
      <c r="D31">
        <v>1.97553E-2</v>
      </c>
      <c r="E31" s="1">
        <f t="shared" si="4"/>
        <v>0.57429867147300795</v>
      </c>
      <c r="F31" s="1">
        <f t="shared" si="5"/>
        <v>2.2147197309417042E-5</v>
      </c>
    </row>
    <row r="32" spans="1:6" x14ac:dyDescent="0.25">
      <c r="A32">
        <v>32</v>
      </c>
      <c r="B32">
        <v>3.0645100000000002E-2</v>
      </c>
      <c r="C32">
        <f t="shared" si="3"/>
        <v>3.0223689921064052</v>
      </c>
      <c r="D32">
        <v>1.6701400000000002E-2</v>
      </c>
      <c r="E32" s="1">
        <f t="shared" si="4"/>
        <v>0.54499414261986423</v>
      </c>
      <c r="F32" s="1">
        <f>D32/892</f>
        <v>1.8723542600896861E-5</v>
      </c>
    </row>
    <row r="33" spans="1:6" x14ac:dyDescent="0.25">
      <c r="A33">
        <v>40</v>
      </c>
      <c r="B33">
        <v>3.2529099999999998E-2</v>
      </c>
      <c r="C33">
        <f t="shared" si="3"/>
        <v>2.84732132152442</v>
      </c>
      <c r="D33">
        <v>2.0693E-2</v>
      </c>
      <c r="E33" s="1">
        <f t="shared" si="4"/>
        <v>0.63613810403607851</v>
      </c>
      <c r="F33" s="1">
        <f t="shared" si="5"/>
        <v>2.3198430493273543E-5</v>
      </c>
    </row>
    <row r="34" spans="1:6" x14ac:dyDescent="0.25">
      <c r="A34">
        <v>44</v>
      </c>
      <c r="B34">
        <v>3.7144900000000002E-2</v>
      </c>
      <c r="C34">
        <f t="shared" si="3"/>
        <v>2.4934997805889907</v>
      </c>
      <c r="D34">
        <v>2.0972500000000002E-2</v>
      </c>
      <c r="E34" s="1">
        <f t="shared" si="4"/>
        <v>0.56461317704449332</v>
      </c>
      <c r="F34" s="1">
        <f t="shared" si="5"/>
        <v>2.3511771300448432E-5</v>
      </c>
    </row>
    <row r="35" spans="1:6" x14ac:dyDescent="0.25">
      <c r="A35">
        <v>48</v>
      </c>
      <c r="B35">
        <v>3.6169100000000003E-2</v>
      </c>
      <c r="C35">
        <f t="shared" si="3"/>
        <v>2.5607714872639904</v>
      </c>
      <c r="D35">
        <v>2.3011899999999998E-2</v>
      </c>
      <c r="E35" s="1">
        <f t="shared" si="4"/>
        <v>0.63623092639850032</v>
      </c>
      <c r="F35" s="1">
        <f t="shared" si="5"/>
        <v>2.5798094170403584E-5</v>
      </c>
    </row>
    <row r="36" spans="1:6" x14ac:dyDescent="0.25">
      <c r="A36">
        <v>60</v>
      </c>
      <c r="B36">
        <v>4.8338899999999997E-2</v>
      </c>
      <c r="C36">
        <f t="shared" si="3"/>
        <v>1.9160717351863614</v>
      </c>
      <c r="D36">
        <v>3.5149600000000003E-2</v>
      </c>
      <c r="E36" s="1">
        <f t="shared" si="4"/>
        <v>0.72714935590176866</v>
      </c>
      <c r="F36" s="1">
        <f t="shared" si="5"/>
        <v>3.9405381165919289E-5</v>
      </c>
    </row>
    <row r="37" spans="1:6" x14ac:dyDescent="0.25">
      <c r="A37">
        <v>62</v>
      </c>
      <c r="B37">
        <v>4.0686800000000002E-2</v>
      </c>
      <c r="C37">
        <f t="shared" si="3"/>
        <v>2.2764336344957088</v>
      </c>
      <c r="D37">
        <v>2.5665E-2</v>
      </c>
      <c r="E37" s="1">
        <f t="shared" si="4"/>
        <v>0.63079426251265769</v>
      </c>
      <c r="F37" s="1">
        <f t="shared" si="5"/>
        <v>2.8772421524663676E-5</v>
      </c>
    </row>
    <row r="38" spans="1:6" x14ac:dyDescent="0.25">
      <c r="A38">
        <v>63</v>
      </c>
      <c r="B38">
        <v>3.8239000000000002E-2</v>
      </c>
      <c r="C38">
        <f t="shared" si="3"/>
        <v>2.422155391092863</v>
      </c>
      <c r="D38">
        <v>2.6042599999999999E-2</v>
      </c>
      <c r="E38" s="1">
        <f t="shared" si="4"/>
        <v>0.68104814456444984</v>
      </c>
      <c r="F38" s="1">
        <f t="shared" si="5"/>
        <v>2.91957399103139E-5</v>
      </c>
    </row>
    <row r="39" spans="1:6" x14ac:dyDescent="0.25">
      <c r="A39">
        <v>64</v>
      </c>
      <c r="B39">
        <v>0.13388900000000001</v>
      </c>
      <c r="C39">
        <f t="shared" si="3"/>
        <v>0.69177303587299921</v>
      </c>
      <c r="D39">
        <v>8.7190199999999995E-2</v>
      </c>
      <c r="E39" s="1">
        <f t="shared" si="4"/>
        <v>0.65121257160782431</v>
      </c>
      <c r="F39" s="1">
        <f t="shared" si="5"/>
        <v>9.7746860986547081E-5</v>
      </c>
    </row>
    <row r="41" spans="1:6" x14ac:dyDescent="0.25">
      <c r="A41" s="5" t="s">
        <v>2</v>
      </c>
      <c r="B41" s="5"/>
      <c r="C41" s="5"/>
      <c r="D41" s="5"/>
      <c r="E41" s="5"/>
    </row>
    <row r="42" spans="1:6" x14ac:dyDescent="0.25">
      <c r="A42" t="s">
        <v>11</v>
      </c>
      <c r="B42" t="s">
        <v>12</v>
      </c>
      <c r="C42" t="s">
        <v>14</v>
      </c>
      <c r="D42" t="s">
        <v>13</v>
      </c>
      <c r="E42" t="s">
        <v>15</v>
      </c>
      <c r="F42">
        <f>F43</f>
        <v>3.8123457213384527E-8</v>
      </c>
    </row>
    <row r="43" spans="1:6" x14ac:dyDescent="0.25">
      <c r="A43">
        <v>1</v>
      </c>
      <c r="B43">
        <v>42.079700000000003</v>
      </c>
      <c r="C43">
        <f>$B$43/B43</f>
        <v>1</v>
      </c>
      <c r="D43">
        <v>6.6719099999999996E-3</v>
      </c>
      <c r="E43">
        <f>D43/B43</f>
        <v>1.5855412467294204E-4</v>
      </c>
      <c r="F43">
        <f>D43/175008</f>
        <v>3.8123457213384527E-8</v>
      </c>
    </row>
    <row r="44" spans="1:6" x14ac:dyDescent="0.25">
      <c r="A44">
        <v>2</v>
      </c>
      <c r="B44">
        <v>23.2163</v>
      </c>
      <c r="C44">
        <f t="shared" ref="C44:C56" si="6">$B$43/B44</f>
        <v>1.8125067301852578</v>
      </c>
      <c r="D44">
        <v>1.4126799999999999</v>
      </c>
      <c r="E44">
        <f t="shared" ref="E44:E56" si="7">D44/B44</f>
        <v>6.0848627903671126E-2</v>
      </c>
      <c r="F44">
        <f t="shared" ref="F44:F56" si="8">D44/175008</f>
        <v>8.0720881331139151E-6</v>
      </c>
    </row>
    <row r="45" spans="1:6" x14ac:dyDescent="0.25">
      <c r="A45">
        <v>3</v>
      </c>
      <c r="B45">
        <v>18.660599999999999</v>
      </c>
      <c r="C45">
        <f t="shared" si="6"/>
        <v>2.2550025186757128</v>
      </c>
      <c r="D45">
        <v>3.3672</v>
      </c>
      <c r="E45">
        <f t="shared" si="7"/>
        <v>0.18044435870229253</v>
      </c>
      <c r="F45">
        <f t="shared" si="8"/>
        <v>1.9240263302249042E-5</v>
      </c>
    </row>
    <row r="46" spans="1:6" x14ac:dyDescent="0.25">
      <c r="A46">
        <v>4</v>
      </c>
      <c r="B46">
        <v>16.493400000000001</v>
      </c>
      <c r="C46">
        <f t="shared" si="6"/>
        <v>2.5513053706331017</v>
      </c>
      <c r="D46">
        <v>4.5079700000000003</v>
      </c>
      <c r="E46">
        <f t="shared" si="7"/>
        <v>0.27331963088265609</v>
      </c>
      <c r="F46">
        <f>D46/175008</f>
        <v>2.5758651033095631E-5</v>
      </c>
    </row>
    <row r="47" spans="1:6" x14ac:dyDescent="0.25">
      <c r="A47">
        <v>5</v>
      </c>
      <c r="B47">
        <v>17.907</v>
      </c>
      <c r="C47">
        <f t="shared" si="6"/>
        <v>2.3499022728541914</v>
      </c>
      <c r="D47">
        <v>7.7345600000000001</v>
      </c>
      <c r="E47">
        <f t="shared" si="7"/>
        <v>0.43192941307868432</v>
      </c>
      <c r="F47">
        <f t="shared" si="8"/>
        <v>4.4195465350155423E-5</v>
      </c>
    </row>
    <row r="48" spans="1:6" x14ac:dyDescent="0.25">
      <c r="A48">
        <v>6</v>
      </c>
      <c r="B48">
        <v>16.463000000000001</v>
      </c>
      <c r="C48">
        <f t="shared" si="6"/>
        <v>2.5560165218975883</v>
      </c>
      <c r="D48">
        <v>7.9105100000000004</v>
      </c>
      <c r="E48">
        <f t="shared" si="7"/>
        <v>0.48050233857741603</v>
      </c>
      <c r="F48">
        <f t="shared" si="8"/>
        <v>4.520084796123606E-5</v>
      </c>
    </row>
    <row r="49" spans="1:6" x14ac:dyDescent="0.25">
      <c r="A49">
        <v>7</v>
      </c>
      <c r="B49">
        <v>12.5596</v>
      </c>
      <c r="C49">
        <f t="shared" si="6"/>
        <v>3.3504012866651807</v>
      </c>
      <c r="D49">
        <v>5.1336899999999996</v>
      </c>
      <c r="E49">
        <f t="shared" si="7"/>
        <v>0.40874629765279147</v>
      </c>
      <c r="F49">
        <f t="shared" si="8"/>
        <v>2.9334030444322543E-5</v>
      </c>
    </row>
    <row r="50" spans="1:6" x14ac:dyDescent="0.25">
      <c r="A50">
        <v>8</v>
      </c>
      <c r="B50">
        <v>13.9565</v>
      </c>
      <c r="C50">
        <f t="shared" si="6"/>
        <v>3.0150610826496616</v>
      </c>
      <c r="D50">
        <v>6.3169000000000004</v>
      </c>
      <c r="E50">
        <f t="shared" si="7"/>
        <v>0.45261347759108661</v>
      </c>
      <c r="F50">
        <f t="shared" si="8"/>
        <v>3.6094921375022858E-5</v>
      </c>
    </row>
    <row r="51" spans="1:6" x14ac:dyDescent="0.25">
      <c r="A51">
        <v>9</v>
      </c>
      <c r="B51">
        <v>16.069400000000002</v>
      </c>
      <c r="C51">
        <f t="shared" si="6"/>
        <v>2.6186229728552401</v>
      </c>
      <c r="D51">
        <v>8.5672800000000002</v>
      </c>
      <c r="E51">
        <f t="shared" si="7"/>
        <v>0.53314249443040806</v>
      </c>
      <c r="F51">
        <f t="shared" si="8"/>
        <v>4.8953647833241909E-5</v>
      </c>
    </row>
    <row r="52" spans="1:6" x14ac:dyDescent="0.25">
      <c r="A52">
        <v>10</v>
      </c>
      <c r="B52">
        <v>13.1547</v>
      </c>
      <c r="C52">
        <f t="shared" si="6"/>
        <v>3.1988338768653031</v>
      </c>
      <c r="D52">
        <v>6.7822100000000001</v>
      </c>
      <c r="E52">
        <f t="shared" si="7"/>
        <v>0.51557314115867336</v>
      </c>
      <c r="F52">
        <f t="shared" si="8"/>
        <v>3.8753714115926128E-5</v>
      </c>
    </row>
    <row r="53" spans="1:6" x14ac:dyDescent="0.25">
      <c r="A53">
        <v>16</v>
      </c>
      <c r="B53">
        <v>10.914199999999999</v>
      </c>
      <c r="C53">
        <f t="shared" si="6"/>
        <v>3.8555001740851371</v>
      </c>
      <c r="D53">
        <v>7.4702299999999999</v>
      </c>
      <c r="E53">
        <f t="shared" si="7"/>
        <v>0.68445053233402364</v>
      </c>
      <c r="F53">
        <f t="shared" si="8"/>
        <v>4.2685077253611266E-5</v>
      </c>
    </row>
    <row r="54" spans="1:6" x14ac:dyDescent="0.25">
      <c r="A54">
        <v>20</v>
      </c>
      <c r="B54">
        <v>9.0856499999999993</v>
      </c>
      <c r="C54">
        <f t="shared" si="6"/>
        <v>4.6314462916797376</v>
      </c>
      <c r="D54">
        <v>6.4285600000000001</v>
      </c>
      <c r="E54">
        <f t="shared" si="7"/>
        <v>0.70755091820618232</v>
      </c>
      <c r="F54">
        <f t="shared" si="8"/>
        <v>3.6732949350886816E-5</v>
      </c>
    </row>
    <row r="55" spans="1:6" x14ac:dyDescent="0.25">
      <c r="A55">
        <v>32</v>
      </c>
      <c r="B55">
        <v>6.4836099999999997</v>
      </c>
      <c r="C55">
        <f t="shared" si="6"/>
        <v>6.4901652011765059</v>
      </c>
      <c r="D55">
        <v>4.8083900000000002</v>
      </c>
      <c r="E55">
        <f t="shared" si="7"/>
        <v>0.74162233693883506</v>
      </c>
      <c r="F55">
        <f>D55/175008</f>
        <v>2.747525827390748E-5</v>
      </c>
    </row>
    <row r="56" spans="1:6" x14ac:dyDescent="0.25">
      <c r="A56">
        <v>64</v>
      </c>
      <c r="B56">
        <v>3.6304400000000001</v>
      </c>
      <c r="C56">
        <f t="shared" si="6"/>
        <v>11.590798911426715</v>
      </c>
      <c r="D56">
        <v>2.7311700000000001</v>
      </c>
      <c r="E56">
        <f t="shared" si="7"/>
        <v>0.75229724220755612</v>
      </c>
      <c r="F56">
        <f t="shared" si="8"/>
        <v>1.5605972298409215E-5</v>
      </c>
    </row>
    <row r="62" spans="1:6" x14ac:dyDescent="0.25">
      <c r="F62">
        <f>10/0.00005714</f>
        <v>175008.75043752187</v>
      </c>
    </row>
  </sheetData>
  <mergeCells count="3">
    <mergeCell ref="A1:E1"/>
    <mergeCell ref="A18:E18"/>
    <mergeCell ref="A41:E4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F15"/>
  <sheetViews>
    <sheetView workbookViewId="0">
      <selection activeCell="F3" sqref="F3"/>
    </sheetView>
  </sheetViews>
  <sheetFormatPr defaultRowHeight="15" x14ac:dyDescent="0.25"/>
  <sheetData>
    <row r="2" spans="2:6" x14ac:dyDescent="0.25">
      <c r="B2">
        <v>1</v>
      </c>
      <c r="C2">
        <f>1 / ((1-$F$2) + ($F$2/B2))</f>
        <v>1</v>
      </c>
      <c r="D2">
        <f>$C$2/C2</f>
        <v>1</v>
      </c>
      <c r="F2">
        <v>0.3</v>
      </c>
    </row>
    <row r="3" spans="2:6" x14ac:dyDescent="0.25">
      <c r="B3">
        <v>2</v>
      </c>
      <c r="C3">
        <f>1 / ((1-$F$2) + ($F$2/B3))</f>
        <v>1.1764705882352942</v>
      </c>
      <c r="D3">
        <f t="shared" ref="D3:D15" si="0">$C$2/C3</f>
        <v>0.85</v>
      </c>
    </row>
    <row r="4" spans="2:6" x14ac:dyDescent="0.25">
      <c r="B4">
        <v>3</v>
      </c>
      <c r="C4">
        <f t="shared" ref="C4:C15" si="1">1 / ((1-$F$2) + ($F$2/B4))</f>
        <v>1.25</v>
      </c>
      <c r="D4">
        <f t="shared" si="0"/>
        <v>0.8</v>
      </c>
    </row>
    <row r="5" spans="2:6" x14ac:dyDescent="0.25">
      <c r="B5">
        <v>4</v>
      </c>
      <c r="C5">
        <f t="shared" si="1"/>
        <v>1.2903225806451615</v>
      </c>
      <c r="D5">
        <f t="shared" si="0"/>
        <v>0.77499999999999991</v>
      </c>
    </row>
    <row r="6" spans="2:6" x14ac:dyDescent="0.25">
      <c r="B6">
        <v>5</v>
      </c>
      <c r="C6">
        <f t="shared" si="1"/>
        <v>1.3157894736842106</v>
      </c>
      <c r="D6">
        <f t="shared" si="0"/>
        <v>0.7599999999999999</v>
      </c>
    </row>
    <row r="7" spans="2:6" x14ac:dyDescent="0.25">
      <c r="B7">
        <v>6</v>
      </c>
      <c r="C7">
        <f t="shared" si="1"/>
        <v>1.3333333333333333</v>
      </c>
      <c r="D7">
        <f t="shared" si="0"/>
        <v>0.75</v>
      </c>
    </row>
    <row r="8" spans="2:6" x14ac:dyDescent="0.25">
      <c r="B8">
        <v>7</v>
      </c>
      <c r="C8">
        <f t="shared" si="1"/>
        <v>1.3461538461538463</v>
      </c>
      <c r="D8">
        <f t="shared" si="0"/>
        <v>0.74285714285714277</v>
      </c>
    </row>
    <row r="9" spans="2:6" x14ac:dyDescent="0.25">
      <c r="B9">
        <v>8</v>
      </c>
      <c r="C9">
        <f t="shared" si="1"/>
        <v>1.3559322033898307</v>
      </c>
      <c r="D9">
        <f t="shared" si="0"/>
        <v>0.73749999999999993</v>
      </c>
    </row>
    <row r="10" spans="2:6" x14ac:dyDescent="0.25">
      <c r="B10">
        <v>9</v>
      </c>
      <c r="C10">
        <f t="shared" si="1"/>
        <v>1.3636363636363638</v>
      </c>
      <c r="D10">
        <f t="shared" si="0"/>
        <v>0.73333333333333328</v>
      </c>
    </row>
    <row r="11" spans="2:6" x14ac:dyDescent="0.25">
      <c r="B11">
        <v>10</v>
      </c>
      <c r="C11">
        <f t="shared" si="1"/>
        <v>1.3698630136986301</v>
      </c>
      <c r="D11">
        <f t="shared" si="0"/>
        <v>0.73000000000000009</v>
      </c>
    </row>
    <row r="12" spans="2:6" x14ac:dyDescent="0.25">
      <c r="B12">
        <v>16</v>
      </c>
      <c r="C12">
        <f t="shared" si="1"/>
        <v>1.3913043478260869</v>
      </c>
      <c r="D12">
        <f t="shared" si="0"/>
        <v>0.71875</v>
      </c>
    </row>
    <row r="13" spans="2:6" x14ac:dyDescent="0.25">
      <c r="B13">
        <v>20</v>
      </c>
      <c r="C13">
        <f t="shared" si="1"/>
        <v>1.3986013986013988</v>
      </c>
      <c r="D13">
        <f t="shared" si="0"/>
        <v>0.71499999999999997</v>
      </c>
    </row>
    <row r="14" spans="2:6" x14ac:dyDescent="0.25">
      <c r="B14">
        <v>32</v>
      </c>
      <c r="C14">
        <f t="shared" si="1"/>
        <v>1.4096916299559472</v>
      </c>
      <c r="D14">
        <f t="shared" si="0"/>
        <v>0.70937499999999998</v>
      </c>
    </row>
    <row r="15" spans="2:6" x14ac:dyDescent="0.25">
      <c r="B15">
        <v>64</v>
      </c>
      <c r="C15">
        <f t="shared" si="1"/>
        <v>1.419068736141907</v>
      </c>
      <c r="D15">
        <f t="shared" si="0"/>
        <v>0.70468749999999991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D5:K11"/>
  <sheetViews>
    <sheetView workbookViewId="0">
      <selection activeCell="F9" sqref="F9"/>
    </sheetView>
  </sheetViews>
  <sheetFormatPr defaultRowHeight="15" x14ac:dyDescent="0.25"/>
  <sheetData>
    <row r="5" spans="4:11" x14ac:dyDescent="0.25">
      <c r="D5">
        <v>2</v>
      </c>
      <c r="E5">
        <v>45.7789</v>
      </c>
      <c r="F5">
        <v>34.502000000000002</v>
      </c>
      <c r="G5">
        <f>F5/D5</f>
        <v>17.251000000000001</v>
      </c>
      <c r="H5">
        <f>G5/E5</f>
        <v>0.37683299511346935</v>
      </c>
    </row>
    <row r="6" spans="4:11" x14ac:dyDescent="0.25">
      <c r="D6">
        <v>4</v>
      </c>
      <c r="E6">
        <v>44.186399999999999</v>
      </c>
      <c r="F6">
        <v>100.711</v>
      </c>
      <c r="G6">
        <f>F6/D6</f>
        <v>25.17775</v>
      </c>
      <c r="H6">
        <f>G6/E6</f>
        <v>0.56980767838067825</v>
      </c>
      <c r="J6">
        <v>2</v>
      </c>
      <c r="K6">
        <v>2.3674199999999999E-3</v>
      </c>
    </row>
    <row r="7" spans="4:11" x14ac:dyDescent="0.25">
      <c r="D7">
        <v>8</v>
      </c>
      <c r="E7">
        <v>0.62</v>
      </c>
      <c r="F7">
        <v>0.13</v>
      </c>
      <c r="G7">
        <f t="shared" ref="G7:G9" si="0">F7/D7</f>
        <v>1.6250000000000001E-2</v>
      </c>
      <c r="H7">
        <f t="shared" ref="H7:H9" si="1">G7/E7</f>
        <v>2.620967741935484E-2</v>
      </c>
      <c r="J7">
        <v>4</v>
      </c>
      <c r="K7">
        <v>1.94688E-3</v>
      </c>
    </row>
    <row r="8" spans="4:11" x14ac:dyDescent="0.25">
      <c r="D8">
        <v>16</v>
      </c>
      <c r="E8">
        <v>44.77</v>
      </c>
      <c r="F8">
        <v>265.21300000000002</v>
      </c>
      <c r="G8">
        <f t="shared" si="0"/>
        <v>16.575812500000001</v>
      </c>
      <c r="H8">
        <f t="shared" si="1"/>
        <v>0.37024374581192765</v>
      </c>
      <c r="J8">
        <v>6</v>
      </c>
      <c r="K8">
        <v>3.1453200000000001E-3</v>
      </c>
    </row>
    <row r="9" spans="4:11" x14ac:dyDescent="0.25">
      <c r="D9">
        <v>32</v>
      </c>
      <c r="E9">
        <v>48.359499999999997</v>
      </c>
      <c r="F9">
        <v>151.58699999999999</v>
      </c>
      <c r="G9">
        <f t="shared" si="0"/>
        <v>4.7370937499999997</v>
      </c>
      <c r="H9">
        <f t="shared" si="1"/>
        <v>9.7955804960762616E-2</v>
      </c>
      <c r="J9">
        <v>8</v>
      </c>
      <c r="K9">
        <v>3.6053700000000001E-3</v>
      </c>
    </row>
    <row r="10" spans="4:11" x14ac:dyDescent="0.25">
      <c r="J10">
        <v>16</v>
      </c>
      <c r="K10">
        <v>7.5807899999999996E-3</v>
      </c>
    </row>
    <row r="11" spans="4:11" x14ac:dyDescent="0.25">
      <c r="J11">
        <v>32</v>
      </c>
      <c r="K11">
        <v>7.0403599999999998E-3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1:F5"/>
  <sheetViews>
    <sheetView workbookViewId="0">
      <selection activeCell="I26" sqref="I26"/>
    </sheetView>
  </sheetViews>
  <sheetFormatPr defaultRowHeight="15" x14ac:dyDescent="0.25"/>
  <sheetData>
    <row r="1" spans="3:6" x14ac:dyDescent="0.25">
      <c r="C1" t="s">
        <v>4</v>
      </c>
      <c r="D1" t="s">
        <v>5</v>
      </c>
      <c r="E1" t="s">
        <v>6</v>
      </c>
    </row>
    <row r="2" spans="3:6" x14ac:dyDescent="0.25">
      <c r="C2">
        <v>1000</v>
      </c>
      <c r="D2">
        <v>0.23691999999999999</v>
      </c>
      <c r="E2">
        <v>1</v>
      </c>
      <c r="F2">
        <f>D2/E2</f>
        <v>0.23691999999999999</v>
      </c>
    </row>
    <row r="3" spans="3:6" x14ac:dyDescent="0.25">
      <c r="C3">
        <v>3000</v>
      </c>
      <c r="D3">
        <v>0.32578000000000001</v>
      </c>
      <c r="E3">
        <v>19</v>
      </c>
      <c r="F3">
        <f t="shared" ref="F3:F5" si="0">D3/E3</f>
        <v>1.7146315789473687E-2</v>
      </c>
    </row>
    <row r="4" spans="3:6" x14ac:dyDescent="0.25">
      <c r="C4">
        <v>5000</v>
      </c>
      <c r="D4">
        <v>0.56233299999999997</v>
      </c>
      <c r="E4">
        <v>81</v>
      </c>
      <c r="F4">
        <f t="shared" si="0"/>
        <v>6.9423827160493825E-3</v>
      </c>
    </row>
    <row r="5" spans="3:6" x14ac:dyDescent="0.25">
      <c r="C5">
        <v>7000</v>
      </c>
      <c r="D5">
        <v>1.00007</v>
      </c>
      <c r="E5">
        <v>208</v>
      </c>
      <c r="F5">
        <f t="shared" si="0"/>
        <v>4.8080288461538464E-3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values</vt:lpstr>
      <vt:lpstr>-O2</vt:lpstr>
      <vt:lpstr>Simulation 10k</vt:lpstr>
      <vt:lpstr>-O2 1000</vt:lpstr>
      <vt:lpstr>CommunicationTime 10000 -O2</vt:lpstr>
      <vt:lpstr>Sheet3</vt:lpstr>
      <vt:lpstr>Sheet2</vt:lpstr>
      <vt:lpstr>serial-parallel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Gąsior</cp:lastModifiedBy>
  <dcterms:created xsi:type="dcterms:W3CDTF">2017-01-15T18:09:11Z</dcterms:created>
  <dcterms:modified xsi:type="dcterms:W3CDTF">2017-01-22T07:46:05Z</dcterms:modified>
</cp:coreProperties>
</file>