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Assignment-Assesment\Excel-Assignment\"/>
    </mc:Choice>
  </mc:AlternateContent>
  <xr:revisionPtr revIDLastSave="0" documentId="13_ncr:1_{4A1A21E7-EF7F-4C6A-BC57-32BB1AFE37B5}" xr6:coauthVersionLast="47" xr6:coauthVersionMax="47" xr10:uidLastSave="{00000000-0000-0000-0000-000000000000}"/>
  <bookViews>
    <workbookView xWindow="-108" yWindow="-108" windowWidth="23256" windowHeight="12576" xr2:uid="{78678D72-8BAF-41CB-BB84-B67988FE63A1}"/>
  </bookViews>
  <sheets>
    <sheet name="Answer-16" sheetId="1" r:id="rId1"/>
    <sheet name="Answer-17" sheetId="2" r:id="rId2"/>
    <sheet name="Answer-18" sheetId="3" r:id="rId3"/>
    <sheet name="Answer-19" sheetId="4" r:id="rId4"/>
    <sheet name="Answer-20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4" l="1"/>
  <c r="O22" i="4"/>
  <c r="O20" i="4"/>
  <c r="O18" i="4"/>
  <c r="O17" i="4"/>
  <c r="J43" i="5"/>
  <c r="J32" i="5"/>
  <c r="J21" i="5"/>
  <c r="G13" i="3"/>
  <c r="G23" i="3"/>
  <c r="G10" i="3"/>
  <c r="G7" i="3"/>
  <c r="G22" i="3"/>
  <c r="G19" i="3"/>
  <c r="G16" i="3"/>
  <c r="I98" i="2"/>
  <c r="H21" i="1"/>
</calcChain>
</file>

<file path=xl/sharedStrings.xml><?xml version="1.0" encoding="utf-8"?>
<sst xmlns="http://schemas.openxmlformats.org/spreadsheetml/2006/main" count="426" uniqueCount="238">
  <si>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</si>
  <si>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</si>
  <si>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</si>
  <si>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</si>
  <si>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</si>
  <si>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</si>
  <si>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</si>
  <si>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</si>
  <si>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</si>
  <si>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</si>
  <si>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</si>
  <si>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</si>
  <si>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</si>
  <si>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</si>
  <si>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</si>
  <si>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</si>
  <si>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</si>
  <si>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</si>
  <si>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</si>
  <si>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</si>
  <si>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</si>
  <si>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</si>
  <si>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</si>
  <si>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</si>
  <si>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</si>
  <si>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</si>
  <si>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</si>
  <si>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</si>
  <si>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</si>
  <si>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</si>
  <si>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</si>
  <si>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</si>
  <si>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</si>
  <si>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</si>
  <si>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</si>
  <si>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</si>
  <si>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</si>
  <si>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</si>
  <si>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</si>
  <si>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</si>
  <si>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</si>
  <si>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</si>
  <si>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</si>
  <si>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</si>
  <si>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</si>
  <si>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</si>
  <si>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</si>
  <si>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</si>
  <si>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</si>
  <si>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</si>
  <si>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</si>
  <si>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</si>
  <si>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</si>
  <si>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</si>
  <si>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</si>
  <si>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</si>
  <si>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</si>
  <si>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</si>
  <si>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</si>
  <si>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</si>
  <si>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</si>
  <si>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</si>
  <si>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</si>
  <si>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</si>
  <si>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</si>
  <si>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</si>
  <si>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</si>
  <si>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</si>
  <si>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</si>
  <si>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</si>
  <si>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</si>
  <si>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</si>
  <si>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</si>
  <si>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</si>
  <si>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</si>
  <si>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</si>
  <si>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</si>
  <si>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</si>
  <si>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</si>
  <si>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</si>
  <si>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</si>
  <si>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</si>
  <si>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</si>
  <si>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</si>
  <si>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</si>
  <si>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</si>
  <si>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</si>
  <si>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</si>
  <si>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</si>
  <si>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</si>
  <si>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</si>
  <si>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</si>
  <si>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</si>
  <si>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</si>
  <si>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</si>
  <si>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</si>
  <si>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</si>
  <si>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</si>
  <si>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</si>
  <si>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</si>
  <si>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</si>
  <si>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</si>
  <si>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</si>
  <si>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</si>
  <si>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</si>
  <si>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</si>
  <si>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</si>
  <si>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</si>
  <si>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</si>
  <si>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</si>
  <si>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</si>
  <si>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</si>
  <si>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</si>
  <si>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</si>
  <si>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</si>
  <si>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</si>
  <si>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</si>
  <si>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</si>
  <si>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</si>
  <si>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</si>
  <si>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</si>
  <si>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</si>
  <si>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</si>
  <si>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</si>
  <si>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</si>
  <si>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</si>
  <si>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</si>
  <si>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</si>
  <si>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</si>
  <si>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</si>
  <si>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</si>
  <si>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</si>
  <si>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</si>
  <si>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</si>
  <si>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</si>
  <si>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</si>
  <si>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</si>
  <si>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</si>
  <si>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</si>
  <si>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</si>
  <si>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</si>
  <si>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</si>
  <si>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</si>
  <si>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</si>
  <si>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</si>
  <si>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</si>
  <si>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</si>
  <si>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</si>
  <si>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</si>
  <si>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</si>
  <si>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</si>
  <si>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</si>
  <si>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</si>
  <si>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</si>
  <si>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</si>
  <si>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</si>
  <si>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</si>
  <si>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</si>
  <si>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</si>
  <si>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</si>
  <si>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</si>
  <si>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</si>
  <si>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</si>
  <si>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</si>
  <si>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</si>
  <si>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</si>
  <si>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</si>
  <si>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</si>
  <si>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</si>
  <si>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</si>
  <si>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</si>
  <si>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</si>
  <si>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</si>
  <si>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</si>
  <si>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</si>
  <si>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</si>
  <si>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</si>
  <si>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</si>
  <si>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</si>
  <si>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</si>
  <si>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</si>
  <si>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</si>
  <si>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</si>
  <si>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</si>
  <si>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</si>
  <si>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</si>
  <si>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</si>
  <si>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</si>
  <si>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</si>
  <si>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</si>
  <si>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</si>
  <si>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</si>
  <si>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</si>
  <si>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</si>
  <si>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Questions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</si>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</sst>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_);_(* \(#,##0\);_(* &quot;-&quot;??_);_(@_)"/>
    <numFmt numFmtId="165" formatCode="_(&quot;$&quot;* #,##0.00_);_(&quot;$&quot;* \(#,##0.00\);_(&quot;$&quot;* &quot;-&quot;??_);_(@_)"/>
    <numFmt numFmtId="166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1"/>
      <color rgb="FF0E101A"/>
      <name val="Calibri"/>
      <family val="2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37415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164" fontId="4" fillId="2" borderId="1" xfId="1" applyNumberFormat="1" applyFont="1" applyFill="1" applyBorder="1" applyProtection="1">
      <protection locked="0"/>
    </xf>
    <xf numFmtId="0" fontId="6" fillId="0" borderId="0" xfId="1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1" applyFont="1"/>
    <xf numFmtId="0" fontId="2" fillId="0" borderId="0" xfId="1"/>
    <xf numFmtId="0" fontId="4" fillId="0" borderId="0" xfId="1" applyFont="1"/>
    <xf numFmtId="164" fontId="4" fillId="0" borderId="0" xfId="1" applyNumberFormat="1" applyFont="1" applyAlignment="1">
      <alignment horizontal="center"/>
    </xf>
    <xf numFmtId="0" fontId="6" fillId="0" borderId="0" xfId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14" fontId="4" fillId="0" borderId="10" xfId="1" applyNumberFormat="1" applyFont="1" applyBorder="1"/>
    <xf numFmtId="165" fontId="4" fillId="0" borderId="10" xfId="1" applyNumberFormat="1" applyFont="1" applyBorder="1"/>
    <xf numFmtId="14" fontId="4" fillId="0" borderId="0" xfId="1" applyNumberFormat="1" applyFont="1"/>
    <xf numFmtId="165" fontId="4" fillId="4" borderId="10" xfId="1" applyNumberFormat="1" applyFont="1" applyFill="1" applyBorder="1" applyProtection="1">
      <protection locked="0"/>
    </xf>
    <xf numFmtId="14" fontId="5" fillId="3" borderId="10" xfId="1" applyNumberFormat="1" applyFont="1" applyFill="1" applyBorder="1" applyAlignment="1">
      <alignment horizontal="center" vertical="center"/>
    </xf>
    <xf numFmtId="165" fontId="5" fillId="3" borderId="10" xfId="1" applyNumberFormat="1" applyFont="1" applyFill="1" applyBorder="1" applyAlignment="1">
      <alignment horizontal="center" vertical="center"/>
    </xf>
    <xf numFmtId="3" fontId="7" fillId="5" borderId="10" xfId="1" applyNumberFormat="1" applyFont="1" applyFill="1" applyBorder="1" applyAlignment="1">
      <alignment horizontal="center"/>
    </xf>
    <xf numFmtId="0" fontId="7" fillId="5" borderId="10" xfId="1" applyFont="1" applyFill="1" applyBorder="1" applyAlignment="1">
      <alignment horizontal="center"/>
    </xf>
    <xf numFmtId="0" fontId="9" fillId="5" borderId="10" xfId="1" applyFont="1" applyFill="1" applyBorder="1" applyAlignment="1">
      <alignment horizontal="center"/>
    </xf>
    <xf numFmtId="3" fontId="7" fillId="2" borderId="10" xfId="1" applyNumberFormat="1" applyFont="1" applyFill="1" applyBorder="1" applyAlignment="1">
      <alignment horizontal="center"/>
    </xf>
    <xf numFmtId="3" fontId="6" fillId="2" borderId="10" xfId="1" applyNumberFormat="1" applyFont="1" applyFill="1" applyBorder="1" applyAlignment="1">
      <alignment horizontal="center"/>
    </xf>
    <xf numFmtId="0" fontId="8" fillId="0" borderId="0" xfId="1" applyFont="1"/>
    <xf numFmtId="0" fontId="7" fillId="0" borderId="10" xfId="1" applyFont="1" applyBorder="1" applyAlignment="1">
      <alignment horizontal="center"/>
    </xf>
    <xf numFmtId="3" fontId="4" fillId="2" borderId="10" xfId="1" applyNumberFormat="1" applyFont="1" applyFill="1" applyBorder="1" applyProtection="1">
      <protection locked="0"/>
    </xf>
    <xf numFmtId="3" fontId="4" fillId="2" borderId="11" xfId="1" applyNumberFormat="1" applyFont="1" applyFill="1" applyBorder="1" applyProtection="1">
      <protection locked="0"/>
    </xf>
    <xf numFmtId="3" fontId="4" fillId="4" borderId="11" xfId="1" applyNumberFormat="1" applyFont="1" applyFill="1" applyBorder="1" applyProtection="1">
      <protection locked="0"/>
    </xf>
    <xf numFmtId="0" fontId="0" fillId="0" borderId="0" xfId="0" applyAlignment="1">
      <alignment horizontal="center" vertical="center"/>
    </xf>
    <xf numFmtId="0" fontId="0" fillId="0" borderId="11" xfId="0" applyBorder="1"/>
    <xf numFmtId="166" fontId="0" fillId="0" borderId="11" xfId="4" applyNumberFormat="1" applyFont="1" applyBorder="1"/>
    <xf numFmtId="0" fontId="14" fillId="0" borderId="0" xfId="0" applyFont="1"/>
    <xf numFmtId="0" fontId="0" fillId="4" borderId="16" xfId="0" applyFill="1" applyBorder="1" applyProtection="1">
      <protection locked="0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/>
    <xf numFmtId="0" fontId="15" fillId="0" borderId="11" xfId="0" applyFont="1" applyBorder="1"/>
    <xf numFmtId="0" fontId="18" fillId="0" borderId="0" xfId="0" applyFont="1"/>
    <xf numFmtId="0" fontId="20" fillId="4" borderId="11" xfId="0" applyFont="1" applyFill="1" applyBorder="1"/>
    <xf numFmtId="0" fontId="3" fillId="0" borderId="0" xfId="3" quotePrefix="1"/>
    <xf numFmtId="0" fontId="16" fillId="0" borderId="11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3" fontId="12" fillId="0" borderId="0" xfId="1" applyNumberFormat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5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6" borderId="12" xfId="1" applyFont="1" applyFill="1" applyBorder="1" applyAlignment="1">
      <alignment horizontal="center"/>
    </xf>
    <xf numFmtId="0" fontId="11" fillId="0" borderId="13" xfId="1" applyFont="1" applyBorder="1"/>
    <xf numFmtId="0" fontId="11" fillId="0" borderId="14" xfId="1" applyFont="1" applyBorder="1"/>
    <xf numFmtId="3" fontId="12" fillId="0" borderId="0" xfId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6" xfId="0" applyFont="1" applyBorder="1" applyAlignment="1">
      <alignment vertical="center"/>
    </xf>
    <xf numFmtId="0" fontId="15" fillId="7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5" fillId="7" borderId="0" xfId="0" applyFont="1" applyFill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17" xfId="0" applyFont="1" applyBorder="1" applyAlignment="1">
      <alignment vertical="center"/>
    </xf>
    <xf numFmtId="0" fontId="15" fillId="7" borderId="0" xfId="0" applyFont="1" applyFill="1" applyAlignment="1">
      <alignment horizontal="center" vertical="center" wrapText="1"/>
    </xf>
  </cellXfs>
  <cellStyles count="5">
    <cellStyle name="Comma 2" xfId="4" xr:uid="{7EDB4B09-0343-4B05-8C36-DD216B9C10E6}"/>
    <cellStyle name="Hyperlink 2" xfId="3" xr:uid="{099B8138-BDD9-41CA-B23C-E54104F0863F}"/>
    <cellStyle name="Normal" xfId="0" builtinId="0"/>
    <cellStyle name="Normal 2" xfId="2" xr:uid="{625F71B7-0225-4315-89AB-7F5027A52451}"/>
    <cellStyle name="Normal 3" xfId="1" xr:uid="{9BC3D0B7-7889-4C58-A8F1-F2DE41C210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E813-941F-4D9B-A10C-100F8B1A1798}">
  <dimension ref="D2:M24"/>
  <sheetViews>
    <sheetView tabSelected="1" topLeftCell="A18" workbookViewId="0">
      <selection activeCell="I21" sqref="I21"/>
    </sheetView>
  </sheetViews>
  <sheetFormatPr defaultRowHeight="14.4" x14ac:dyDescent="0.3"/>
  <cols>
    <col min="5" max="5" width="9.77734375" bestFit="1" customWidth="1"/>
    <col min="6" max="6" width="8.88671875" customWidth="1"/>
    <col min="8" max="8" width="15.44140625" bestFit="1" customWidth="1"/>
  </cols>
  <sheetData>
    <row r="2" spans="4:13" ht="15" thickBot="1" x14ac:dyDescent="0.35"/>
    <row r="3" spans="4:13" x14ac:dyDescent="0.3">
      <c r="D3" s="3"/>
      <c r="E3" s="4"/>
      <c r="F3" s="4"/>
      <c r="G3" s="4"/>
      <c r="H3" s="4"/>
      <c r="I3" s="4"/>
      <c r="J3" s="4"/>
      <c r="K3" s="4"/>
      <c r="L3" s="4"/>
      <c r="M3" s="5"/>
    </row>
    <row r="4" spans="4:13" x14ac:dyDescent="0.3">
      <c r="D4" s="6"/>
      <c r="E4" s="50" t="s">
        <v>0</v>
      </c>
      <c r="F4" s="50"/>
      <c r="G4" s="50"/>
      <c r="H4" s="50"/>
      <c r="I4" s="50"/>
      <c r="J4" s="50"/>
      <c r="M4" s="7"/>
    </row>
    <row r="5" spans="4:13" x14ac:dyDescent="0.3">
      <c r="D5" s="6"/>
      <c r="E5" s="50" t="s">
        <v>1</v>
      </c>
      <c r="F5" s="50"/>
      <c r="G5" s="50"/>
      <c r="H5" s="50"/>
      <c r="I5" s="50"/>
      <c r="J5" s="50"/>
      <c r="K5" s="50"/>
      <c r="L5" s="50"/>
      <c r="M5" s="7"/>
    </row>
    <row r="6" spans="4:13" x14ac:dyDescent="0.3">
      <c r="D6" s="6"/>
      <c r="M6" s="7"/>
    </row>
    <row r="7" spans="4:13" x14ac:dyDescent="0.3">
      <c r="D7" s="6"/>
      <c r="E7" s="8"/>
      <c r="F7" s="9"/>
      <c r="M7" s="7"/>
    </row>
    <row r="8" spans="4:13" x14ac:dyDescent="0.3">
      <c r="D8" s="6"/>
      <c r="G8" s="8" t="s">
        <v>2</v>
      </c>
      <c r="H8" s="8" t="s">
        <v>3</v>
      </c>
      <c r="M8" s="7"/>
    </row>
    <row r="9" spans="4:13" x14ac:dyDescent="0.3">
      <c r="D9" s="6"/>
      <c r="G9" s="10" t="s">
        <v>4</v>
      </c>
      <c r="H9" s="11">
        <v>759</v>
      </c>
      <c r="M9" s="7"/>
    </row>
    <row r="10" spans="4:13" x14ac:dyDescent="0.3">
      <c r="D10" s="6"/>
      <c r="G10" s="10" t="s">
        <v>5</v>
      </c>
      <c r="H10" s="11">
        <v>200</v>
      </c>
      <c r="M10" s="7"/>
    </row>
    <row r="11" spans="4:13" x14ac:dyDescent="0.3">
      <c r="D11" s="6"/>
      <c r="G11" s="10" t="s">
        <v>6</v>
      </c>
      <c r="H11" s="11">
        <v>42</v>
      </c>
      <c r="M11" s="7"/>
    </row>
    <row r="12" spans="4:13" x14ac:dyDescent="0.3">
      <c r="D12" s="6"/>
      <c r="G12" s="10" t="s">
        <v>7</v>
      </c>
      <c r="H12" s="11">
        <v>423</v>
      </c>
      <c r="M12" s="7"/>
    </row>
    <row r="13" spans="4:13" x14ac:dyDescent="0.3">
      <c r="D13" s="6"/>
      <c r="G13" s="10" t="s">
        <v>8</v>
      </c>
      <c r="H13" s="11">
        <v>200</v>
      </c>
      <c r="M13" s="7"/>
    </row>
    <row r="14" spans="4:13" x14ac:dyDescent="0.3">
      <c r="D14" s="6"/>
      <c r="G14" s="10" t="s">
        <v>9</v>
      </c>
      <c r="H14" s="11">
        <v>50</v>
      </c>
      <c r="M14" s="7"/>
    </row>
    <row r="15" spans="4:13" x14ac:dyDescent="0.3">
      <c r="D15" s="6"/>
      <c r="G15" s="10" t="s">
        <v>10</v>
      </c>
      <c r="H15" s="11">
        <v>700</v>
      </c>
      <c r="M15" s="7"/>
    </row>
    <row r="16" spans="4:13" x14ac:dyDescent="0.3">
      <c r="D16" s="6"/>
      <c r="G16" s="10" t="s">
        <v>11</v>
      </c>
      <c r="H16" s="11">
        <v>450</v>
      </c>
      <c r="M16" s="7"/>
    </row>
    <row r="17" spans="4:13" x14ac:dyDescent="0.3">
      <c r="D17" s="6"/>
      <c r="G17" s="10" t="s">
        <v>12</v>
      </c>
      <c r="H17" s="11">
        <v>605</v>
      </c>
      <c r="M17" s="7"/>
    </row>
    <row r="18" spans="4:13" x14ac:dyDescent="0.3">
      <c r="D18" s="6"/>
      <c r="G18" s="10" t="s">
        <v>13</v>
      </c>
      <c r="H18" s="11">
        <v>240</v>
      </c>
      <c r="M18" s="7"/>
    </row>
    <row r="19" spans="4:13" x14ac:dyDescent="0.3">
      <c r="D19" s="6"/>
      <c r="G19" s="10" t="s">
        <v>14</v>
      </c>
      <c r="H19" s="11">
        <v>685</v>
      </c>
      <c r="M19" s="7"/>
    </row>
    <row r="20" spans="4:13" ht="15" thickBot="1" x14ac:dyDescent="0.35">
      <c r="D20" s="6"/>
      <c r="G20" s="10" t="s">
        <v>15</v>
      </c>
      <c r="H20" s="11">
        <v>295</v>
      </c>
      <c r="I20" s="9"/>
      <c r="J20" s="9"/>
      <c r="M20" s="7"/>
    </row>
    <row r="21" spans="4:13" ht="15" thickBot="1" x14ac:dyDescent="0.35">
      <c r="D21" s="6"/>
      <c r="G21" s="10" t="s">
        <v>16</v>
      </c>
      <c r="H21" s="1">
        <f>SUM(H9:H20)</f>
        <v>4649</v>
      </c>
      <c r="I21" s="12" t="s">
        <v>17</v>
      </c>
      <c r="J21" s="12"/>
      <c r="M21" s="7"/>
    </row>
    <row r="22" spans="4:13" ht="15" thickBot="1" x14ac:dyDescent="0.35">
      <c r="D22" s="13"/>
      <c r="E22" s="14"/>
      <c r="F22" s="14"/>
      <c r="G22" s="14"/>
      <c r="H22" s="14"/>
      <c r="I22" s="14"/>
      <c r="J22" s="14"/>
      <c r="K22" s="14"/>
      <c r="L22" s="14"/>
      <c r="M22" s="15"/>
    </row>
    <row r="24" spans="4:13" x14ac:dyDescent="0.3">
      <c r="H24" s="16"/>
    </row>
  </sheetData>
  <mergeCells count="2">
    <mergeCell ref="E5:L5"/>
    <mergeCell ref="E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1DD8-D458-4831-90A4-75D99358927F}">
  <dimension ref="D4:L98"/>
  <sheetViews>
    <sheetView topLeftCell="A78" workbookViewId="0">
      <selection activeCell="J98" sqref="J98"/>
    </sheetView>
  </sheetViews>
  <sheetFormatPr defaultRowHeight="14.4" x14ac:dyDescent="0.3"/>
  <cols>
    <col min="3" max="3" width="10.33203125" bestFit="1" customWidth="1"/>
    <col min="7" max="7" width="8.88671875" customWidth="1"/>
    <col min="8" max="8" width="10.109375" bestFit="1" customWidth="1"/>
    <col min="9" max="9" width="11.109375" bestFit="1" customWidth="1"/>
  </cols>
  <sheetData>
    <row r="4" spans="4:12" x14ac:dyDescent="0.3">
      <c r="D4" s="9"/>
      <c r="E4" s="50" t="s">
        <v>18</v>
      </c>
      <c r="F4" s="50"/>
      <c r="G4" s="50"/>
      <c r="H4" s="50"/>
      <c r="I4" s="50"/>
      <c r="J4" s="50"/>
      <c r="K4" s="50"/>
    </row>
    <row r="5" spans="4:12" x14ac:dyDescent="0.3">
      <c r="D5" s="9"/>
      <c r="E5" s="51" t="s">
        <v>19</v>
      </c>
      <c r="F5" s="51"/>
      <c r="G5" s="51"/>
      <c r="H5" s="51"/>
      <c r="I5" s="51"/>
      <c r="J5" s="51"/>
      <c r="K5" s="51"/>
      <c r="L5" s="51"/>
    </row>
    <row r="7" spans="4:12" x14ac:dyDescent="0.3">
      <c r="H7" s="21" t="s">
        <v>20</v>
      </c>
      <c r="I7" s="22" t="s">
        <v>21</v>
      </c>
    </row>
    <row r="8" spans="4:12" x14ac:dyDescent="0.3">
      <c r="H8" s="17">
        <v>42005</v>
      </c>
      <c r="I8" s="18">
        <v>432.17</v>
      </c>
    </row>
    <row r="9" spans="4:12" x14ac:dyDescent="0.3">
      <c r="H9" s="17">
        <v>42351</v>
      </c>
      <c r="I9" s="18">
        <v>528.5</v>
      </c>
    </row>
    <row r="10" spans="4:12" x14ac:dyDescent="0.3">
      <c r="H10" s="17">
        <v>42007</v>
      </c>
      <c r="I10" s="18">
        <v>810.71</v>
      </c>
    </row>
    <row r="11" spans="4:12" x14ac:dyDescent="0.3">
      <c r="H11" s="17">
        <v>42008</v>
      </c>
      <c r="I11" s="18">
        <v>418.54</v>
      </c>
    </row>
    <row r="12" spans="4:12" x14ac:dyDescent="0.3">
      <c r="H12" s="17">
        <v>42009</v>
      </c>
      <c r="I12" s="18">
        <v>722.22</v>
      </c>
    </row>
    <row r="13" spans="4:12" x14ac:dyDescent="0.3">
      <c r="H13" s="17">
        <v>42010</v>
      </c>
      <c r="I13" s="18">
        <v>460.28</v>
      </c>
    </row>
    <row r="14" spans="4:12" x14ac:dyDescent="0.3">
      <c r="H14" s="17">
        <v>42349</v>
      </c>
      <c r="I14" s="18">
        <v>483.58</v>
      </c>
    </row>
    <row r="15" spans="4:12" x14ac:dyDescent="0.3">
      <c r="H15" s="17">
        <v>42012</v>
      </c>
      <c r="I15" s="18">
        <v>114.53</v>
      </c>
    </row>
    <row r="16" spans="4:12" x14ac:dyDescent="0.3">
      <c r="H16" s="17">
        <v>42013</v>
      </c>
      <c r="I16" s="18">
        <v>609.12</v>
      </c>
    </row>
    <row r="17" spans="8:9" x14ac:dyDescent="0.3">
      <c r="H17" s="17">
        <v>42014</v>
      </c>
      <c r="I17" s="18">
        <v>1197.9000000000001</v>
      </c>
    </row>
    <row r="18" spans="8:9" x14ac:dyDescent="0.3">
      <c r="H18" s="17">
        <v>42015</v>
      </c>
      <c r="I18" s="18">
        <v>228.89</v>
      </c>
    </row>
    <row r="19" spans="8:9" x14ac:dyDescent="0.3">
      <c r="H19" s="17">
        <v>42016</v>
      </c>
      <c r="I19" s="18">
        <v>1380.07</v>
      </c>
    </row>
    <row r="20" spans="8:9" x14ac:dyDescent="0.3">
      <c r="H20" s="17">
        <v>42017</v>
      </c>
      <c r="I20" s="18">
        <v>1026.96</v>
      </c>
    </row>
    <row r="21" spans="8:9" x14ac:dyDescent="0.3">
      <c r="H21" s="17">
        <v>42018</v>
      </c>
      <c r="I21" s="18">
        <v>760.24</v>
      </c>
    </row>
    <row r="22" spans="8:9" x14ac:dyDescent="0.3">
      <c r="H22" s="17">
        <v>42019</v>
      </c>
      <c r="I22" s="18">
        <v>414.11</v>
      </c>
    </row>
    <row r="23" spans="8:9" x14ac:dyDescent="0.3">
      <c r="H23" s="17">
        <v>42020</v>
      </c>
      <c r="I23" s="18">
        <v>1728.81</v>
      </c>
    </row>
    <row r="24" spans="8:9" x14ac:dyDescent="0.3">
      <c r="H24" s="17">
        <v>42021</v>
      </c>
      <c r="I24" s="18">
        <v>276.06</v>
      </c>
    </row>
    <row r="25" spans="8:9" x14ac:dyDescent="0.3">
      <c r="H25" s="17">
        <v>42022</v>
      </c>
      <c r="I25" s="18">
        <v>462.22</v>
      </c>
    </row>
    <row r="26" spans="8:9" x14ac:dyDescent="0.3">
      <c r="H26" s="17">
        <v>42023</v>
      </c>
      <c r="I26" s="18">
        <v>1281.0999999999999</v>
      </c>
    </row>
    <row r="27" spans="8:9" x14ac:dyDescent="0.3">
      <c r="H27" s="17">
        <v>42024</v>
      </c>
      <c r="I27" s="18">
        <v>1113.7</v>
      </c>
    </row>
    <row r="28" spans="8:9" x14ac:dyDescent="0.3">
      <c r="H28" s="17">
        <v>42025</v>
      </c>
      <c r="I28" s="18">
        <v>594.09</v>
      </c>
    </row>
    <row r="29" spans="8:9" x14ac:dyDescent="0.3">
      <c r="H29" s="17">
        <v>42026</v>
      </c>
      <c r="I29" s="18">
        <v>432.67</v>
      </c>
    </row>
    <row r="30" spans="8:9" x14ac:dyDescent="0.3">
      <c r="H30" s="17">
        <v>42027</v>
      </c>
      <c r="I30" s="18">
        <v>874.45</v>
      </c>
    </row>
    <row r="31" spans="8:9" x14ac:dyDescent="0.3">
      <c r="H31" s="17">
        <v>42028</v>
      </c>
      <c r="I31" s="18">
        <v>880.38</v>
      </c>
    </row>
    <row r="32" spans="8:9" x14ac:dyDescent="0.3">
      <c r="H32" s="17">
        <v>42029</v>
      </c>
      <c r="I32" s="18">
        <v>798.53</v>
      </c>
    </row>
    <row r="33" spans="8:9" x14ac:dyDescent="0.3">
      <c r="H33" s="17">
        <v>42318</v>
      </c>
      <c r="I33" s="18">
        <v>572.41999999999996</v>
      </c>
    </row>
    <row r="34" spans="8:9" x14ac:dyDescent="0.3">
      <c r="H34" s="17">
        <v>42031</v>
      </c>
      <c r="I34" s="18">
        <v>330.61</v>
      </c>
    </row>
    <row r="35" spans="8:9" x14ac:dyDescent="0.3">
      <c r="H35" s="17">
        <v>42032</v>
      </c>
      <c r="I35" s="18">
        <v>567.17999999999995</v>
      </c>
    </row>
    <row r="36" spans="8:9" x14ac:dyDescent="0.3">
      <c r="H36" s="17">
        <v>42033</v>
      </c>
      <c r="I36" s="18">
        <v>1449.21</v>
      </c>
    </row>
    <row r="37" spans="8:9" x14ac:dyDescent="0.3">
      <c r="H37" s="17">
        <v>42034</v>
      </c>
      <c r="I37" s="18">
        <v>459.29</v>
      </c>
    </row>
    <row r="38" spans="8:9" x14ac:dyDescent="0.3">
      <c r="H38" s="17">
        <v>42035</v>
      </c>
      <c r="I38" s="18">
        <v>357.55</v>
      </c>
    </row>
    <row r="39" spans="8:9" x14ac:dyDescent="0.3">
      <c r="H39" s="17">
        <v>42036</v>
      </c>
      <c r="I39" s="18">
        <v>154.34</v>
      </c>
    </row>
    <row r="40" spans="8:9" x14ac:dyDescent="0.3">
      <c r="H40" s="17">
        <v>42037</v>
      </c>
      <c r="I40" s="18">
        <v>152.76</v>
      </c>
    </row>
    <row r="41" spans="8:9" x14ac:dyDescent="0.3">
      <c r="H41" s="17">
        <v>42038</v>
      </c>
      <c r="I41" s="18">
        <v>570.22</v>
      </c>
    </row>
    <row r="42" spans="8:9" x14ac:dyDescent="0.3">
      <c r="H42" s="17">
        <v>42039</v>
      </c>
      <c r="I42" s="18">
        <v>987.62</v>
      </c>
    </row>
    <row r="43" spans="8:9" x14ac:dyDescent="0.3">
      <c r="H43" s="17">
        <v>42040</v>
      </c>
      <c r="I43" s="18">
        <v>1755.71</v>
      </c>
    </row>
    <row r="44" spans="8:9" x14ac:dyDescent="0.3">
      <c r="H44" s="17">
        <v>42041</v>
      </c>
      <c r="I44" s="18">
        <v>378.27</v>
      </c>
    </row>
    <row r="45" spans="8:9" x14ac:dyDescent="0.3">
      <c r="H45" s="17">
        <v>42042</v>
      </c>
      <c r="I45" s="18">
        <v>1323.81</v>
      </c>
    </row>
    <row r="46" spans="8:9" x14ac:dyDescent="0.3">
      <c r="H46" s="17">
        <v>42043</v>
      </c>
      <c r="I46" s="18">
        <v>399.02</v>
      </c>
    </row>
    <row r="47" spans="8:9" x14ac:dyDescent="0.3">
      <c r="H47" s="17">
        <v>42044</v>
      </c>
      <c r="I47" s="18">
        <v>154.94999999999999</v>
      </c>
    </row>
    <row r="48" spans="8:9" x14ac:dyDescent="0.3">
      <c r="H48" s="17">
        <v>42045</v>
      </c>
      <c r="I48" s="18">
        <v>1254.57</v>
      </c>
    </row>
    <row r="49" spans="8:9" x14ac:dyDescent="0.3">
      <c r="H49" s="17">
        <v>42046</v>
      </c>
      <c r="I49" s="18">
        <v>627.32000000000005</v>
      </c>
    </row>
    <row r="50" spans="8:9" x14ac:dyDescent="0.3">
      <c r="H50" s="17">
        <v>42230</v>
      </c>
      <c r="I50" s="18">
        <v>880.6</v>
      </c>
    </row>
    <row r="51" spans="8:9" x14ac:dyDescent="0.3">
      <c r="H51" s="17">
        <v>42048</v>
      </c>
      <c r="I51" s="18">
        <v>1196.03</v>
      </c>
    </row>
    <row r="52" spans="8:9" x14ac:dyDescent="0.3">
      <c r="H52" s="17">
        <v>42049</v>
      </c>
      <c r="I52" s="18">
        <v>782.32</v>
      </c>
    </row>
    <row r="53" spans="8:9" x14ac:dyDescent="0.3">
      <c r="H53" s="17">
        <v>42050</v>
      </c>
      <c r="I53" s="18">
        <v>1323.35</v>
      </c>
    </row>
    <row r="54" spans="8:9" x14ac:dyDescent="0.3">
      <c r="H54" s="17">
        <v>42051</v>
      </c>
      <c r="I54" s="18">
        <v>209.92</v>
      </c>
    </row>
    <row r="55" spans="8:9" x14ac:dyDescent="0.3">
      <c r="H55" s="17">
        <v>42052</v>
      </c>
      <c r="I55" s="18">
        <v>1232.05</v>
      </c>
    </row>
    <row r="56" spans="8:9" x14ac:dyDescent="0.3">
      <c r="H56" s="17">
        <v>42053</v>
      </c>
      <c r="I56" s="18">
        <v>713.28</v>
      </c>
    </row>
    <row r="57" spans="8:9" x14ac:dyDescent="0.3">
      <c r="H57" s="17">
        <v>42054</v>
      </c>
      <c r="I57" s="18">
        <v>1674.82</v>
      </c>
    </row>
    <row r="58" spans="8:9" x14ac:dyDescent="0.3">
      <c r="H58" s="17">
        <v>42055</v>
      </c>
      <c r="I58" s="18">
        <v>1161.25</v>
      </c>
    </row>
    <row r="59" spans="8:9" x14ac:dyDescent="0.3">
      <c r="H59" s="17">
        <v>42056</v>
      </c>
      <c r="I59" s="18">
        <v>897.63</v>
      </c>
    </row>
    <row r="60" spans="8:9" x14ac:dyDescent="0.3">
      <c r="H60" s="17">
        <v>42057</v>
      </c>
      <c r="I60" s="18">
        <v>1647.26</v>
      </c>
    </row>
    <row r="61" spans="8:9" x14ac:dyDescent="0.3">
      <c r="H61" s="17">
        <v>42058</v>
      </c>
      <c r="I61" s="18">
        <v>1121.96</v>
      </c>
    </row>
    <row r="62" spans="8:9" x14ac:dyDescent="0.3">
      <c r="H62" s="17">
        <v>42059</v>
      </c>
      <c r="I62" s="18">
        <v>352.2</v>
      </c>
    </row>
    <row r="63" spans="8:9" x14ac:dyDescent="0.3">
      <c r="H63" s="17">
        <v>42060</v>
      </c>
      <c r="I63" s="18">
        <v>270.77999999999997</v>
      </c>
    </row>
    <row r="64" spans="8:9" x14ac:dyDescent="0.3">
      <c r="H64" s="17">
        <v>42061</v>
      </c>
      <c r="I64" s="18">
        <v>456.41</v>
      </c>
    </row>
    <row r="65" spans="8:9" x14ac:dyDescent="0.3">
      <c r="H65" s="17">
        <v>42062</v>
      </c>
      <c r="I65" s="18">
        <v>441</v>
      </c>
    </row>
    <row r="66" spans="8:9" x14ac:dyDescent="0.3">
      <c r="H66" s="17">
        <v>42063</v>
      </c>
      <c r="I66" s="18">
        <v>252.44</v>
      </c>
    </row>
    <row r="67" spans="8:9" x14ac:dyDescent="0.3">
      <c r="H67" s="17">
        <v>42064</v>
      </c>
      <c r="I67" s="18">
        <v>1298.92</v>
      </c>
    </row>
    <row r="68" spans="8:9" x14ac:dyDescent="0.3">
      <c r="H68" s="17">
        <v>42065</v>
      </c>
      <c r="I68" s="18">
        <v>1178.07</v>
      </c>
    </row>
    <row r="69" spans="8:9" x14ac:dyDescent="0.3">
      <c r="H69" s="17">
        <v>42066</v>
      </c>
      <c r="I69" s="18">
        <v>459.95</v>
      </c>
    </row>
    <row r="70" spans="8:9" x14ac:dyDescent="0.3">
      <c r="H70" s="17">
        <v>42067</v>
      </c>
      <c r="I70" s="18">
        <v>1219.7</v>
      </c>
    </row>
    <row r="71" spans="8:9" x14ac:dyDescent="0.3">
      <c r="H71" s="17">
        <v>42068</v>
      </c>
      <c r="I71" s="18">
        <v>152.24</v>
      </c>
    </row>
    <row r="72" spans="8:9" x14ac:dyDescent="0.3">
      <c r="H72" s="17">
        <v>42069</v>
      </c>
      <c r="I72" s="18">
        <v>770.8</v>
      </c>
    </row>
    <row r="73" spans="8:9" x14ac:dyDescent="0.3">
      <c r="H73" s="17">
        <v>42070</v>
      </c>
      <c r="I73" s="18">
        <v>1357.25</v>
      </c>
    </row>
    <row r="74" spans="8:9" x14ac:dyDescent="0.3">
      <c r="H74" s="17">
        <v>42187</v>
      </c>
      <c r="I74" s="18">
        <v>220.18</v>
      </c>
    </row>
    <row r="75" spans="8:9" x14ac:dyDescent="0.3">
      <c r="H75" s="17">
        <v>42072</v>
      </c>
      <c r="I75" s="18">
        <v>1102.81</v>
      </c>
    </row>
    <row r="76" spans="8:9" x14ac:dyDescent="0.3">
      <c r="H76" s="17">
        <v>42073</v>
      </c>
      <c r="I76" s="18">
        <v>1566.83</v>
      </c>
    </row>
    <row r="77" spans="8:9" x14ac:dyDescent="0.3">
      <c r="H77" s="17">
        <v>42074</v>
      </c>
      <c r="I77" s="18">
        <v>437.92</v>
      </c>
    </row>
    <row r="78" spans="8:9" x14ac:dyDescent="0.3">
      <c r="H78" s="17">
        <v>42075</v>
      </c>
      <c r="I78" s="18">
        <v>1216.1199999999999</v>
      </c>
    </row>
    <row r="79" spans="8:9" x14ac:dyDescent="0.3">
      <c r="H79" s="17">
        <v>42076</v>
      </c>
      <c r="I79" s="18">
        <v>273.10000000000002</v>
      </c>
    </row>
    <row r="80" spans="8:9" x14ac:dyDescent="0.3">
      <c r="H80" s="17">
        <v>42077</v>
      </c>
      <c r="I80" s="18">
        <v>242.26</v>
      </c>
    </row>
    <row r="81" spans="8:10" x14ac:dyDescent="0.3">
      <c r="H81" s="17">
        <v>42078</v>
      </c>
      <c r="I81" s="18">
        <v>1512.6</v>
      </c>
    </row>
    <row r="82" spans="8:10" x14ac:dyDescent="0.3">
      <c r="H82" s="17">
        <v>42079</v>
      </c>
      <c r="I82" s="18">
        <v>783.75</v>
      </c>
    </row>
    <row r="83" spans="8:10" x14ac:dyDescent="0.3">
      <c r="H83" s="17">
        <v>42189</v>
      </c>
      <c r="I83" s="18">
        <v>667.99</v>
      </c>
    </row>
    <row r="84" spans="8:10" x14ac:dyDescent="0.3">
      <c r="H84" s="17">
        <v>42081</v>
      </c>
      <c r="I84" s="18">
        <v>1166.31</v>
      </c>
      <c r="J84" s="9"/>
    </row>
    <row r="85" spans="8:10" x14ac:dyDescent="0.3">
      <c r="H85" s="17">
        <v>42082</v>
      </c>
      <c r="I85" s="18">
        <v>770.18</v>
      </c>
      <c r="J85" s="9"/>
    </row>
    <row r="86" spans="8:10" x14ac:dyDescent="0.3">
      <c r="H86" s="17">
        <v>42083</v>
      </c>
      <c r="I86" s="18">
        <v>132.34</v>
      </c>
      <c r="J86" s="9"/>
    </row>
    <row r="87" spans="8:10" x14ac:dyDescent="0.3">
      <c r="H87" s="17">
        <v>42084</v>
      </c>
      <c r="I87" s="18">
        <v>1188.81</v>
      </c>
      <c r="J87" s="9"/>
    </row>
    <row r="88" spans="8:10" x14ac:dyDescent="0.3">
      <c r="H88" s="17">
        <v>42085</v>
      </c>
      <c r="I88" s="18">
        <v>198.06</v>
      </c>
      <c r="J88" s="9"/>
    </row>
    <row r="89" spans="8:10" x14ac:dyDescent="0.3">
      <c r="H89" s="17">
        <v>42086</v>
      </c>
      <c r="I89" s="18">
        <v>594.16999999999996</v>
      </c>
      <c r="J89" s="9"/>
    </row>
    <row r="90" spans="8:10" x14ac:dyDescent="0.3">
      <c r="H90" s="17">
        <v>42087</v>
      </c>
      <c r="I90" s="18">
        <v>931.09</v>
      </c>
      <c r="J90" s="9"/>
    </row>
    <row r="91" spans="8:10" x14ac:dyDescent="0.3">
      <c r="H91" s="17">
        <v>42088</v>
      </c>
      <c r="I91" s="18">
        <v>299.64</v>
      </c>
      <c r="J91" s="9"/>
    </row>
    <row r="92" spans="8:10" x14ac:dyDescent="0.3">
      <c r="H92" s="17">
        <v>42223</v>
      </c>
      <c r="I92" s="18">
        <v>1701.68</v>
      </c>
      <c r="J92" s="9"/>
    </row>
    <row r="93" spans="8:10" x14ac:dyDescent="0.3">
      <c r="H93" s="17">
        <v>42090</v>
      </c>
      <c r="I93" s="18">
        <v>399.15</v>
      </c>
      <c r="J93" s="9"/>
    </row>
    <row r="94" spans="8:10" x14ac:dyDescent="0.3">
      <c r="H94" s="17">
        <v>42091</v>
      </c>
      <c r="I94" s="18">
        <v>374.81</v>
      </c>
      <c r="J94" s="9"/>
    </row>
    <row r="95" spans="8:10" x14ac:dyDescent="0.3">
      <c r="H95" s="17">
        <v>42092</v>
      </c>
      <c r="I95" s="18">
        <v>462.17</v>
      </c>
      <c r="J95" s="9"/>
    </row>
    <row r="96" spans="8:10" x14ac:dyDescent="0.3">
      <c r="H96" s="17">
        <v>42093</v>
      </c>
      <c r="I96" s="18">
        <v>924.29</v>
      </c>
      <c r="J96" s="9"/>
    </row>
    <row r="97" spans="8:10" x14ac:dyDescent="0.3">
      <c r="H97" s="17">
        <v>42094</v>
      </c>
      <c r="I97" s="18">
        <v>5000.6000000000004</v>
      </c>
      <c r="J97" s="9"/>
    </row>
    <row r="98" spans="8:10" x14ac:dyDescent="0.3">
      <c r="H98" s="19"/>
      <c r="I98" s="20">
        <f>SUM(I8:I97)</f>
        <v>72741.76999999996</v>
      </c>
      <c r="J98" s="12" t="s">
        <v>17</v>
      </c>
    </row>
  </sheetData>
  <mergeCells count="2">
    <mergeCell ref="E4:K4"/>
    <mergeCell ref="E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B4BE-AE81-499B-AC7C-1B3BD64103B8}">
  <dimension ref="D2:S185"/>
  <sheetViews>
    <sheetView workbookViewId="0">
      <selection activeCell="H13" sqref="H13"/>
    </sheetView>
  </sheetViews>
  <sheetFormatPr defaultRowHeight="14.4" x14ac:dyDescent="0.3"/>
  <cols>
    <col min="7" max="7" width="12.5546875" bestFit="1" customWidth="1"/>
    <col min="15" max="15" width="8.88671875" customWidth="1"/>
    <col min="16" max="16" width="10.6640625" bestFit="1" customWidth="1"/>
  </cols>
  <sheetData>
    <row r="2" spans="4:19" ht="15.6" x14ac:dyDescent="0.3">
      <c r="G2" s="57" t="s">
        <v>194</v>
      </c>
      <c r="H2" s="57"/>
      <c r="I2" s="57"/>
    </row>
    <row r="4" spans="4:19" x14ac:dyDescent="0.3">
      <c r="D4" s="12">
        <v>1</v>
      </c>
      <c r="E4" s="50" t="s">
        <v>22</v>
      </c>
      <c r="F4" s="50"/>
      <c r="G4" s="50"/>
      <c r="H4" s="50"/>
      <c r="I4" s="50"/>
      <c r="J4" s="50"/>
      <c r="K4" s="50"/>
      <c r="L4" s="50"/>
      <c r="O4" s="9"/>
      <c r="P4" s="9"/>
      <c r="Q4" s="58" t="s">
        <v>23</v>
      </c>
      <c r="R4" s="59"/>
      <c r="S4" s="60"/>
    </row>
    <row r="5" spans="4:19" x14ac:dyDescent="0.3">
      <c r="O5" s="24" t="s">
        <v>33</v>
      </c>
      <c r="P5" s="25" t="s">
        <v>34</v>
      </c>
      <c r="Q5" s="23" t="s">
        <v>24</v>
      </c>
      <c r="R5" s="23" t="s">
        <v>26</v>
      </c>
      <c r="S5" s="23" t="s">
        <v>27</v>
      </c>
    </row>
    <row r="6" spans="4:19" x14ac:dyDescent="0.3">
      <c r="D6" s="9"/>
      <c r="E6" s="2" t="s">
        <v>23</v>
      </c>
      <c r="F6" s="33"/>
      <c r="G6" s="23" t="s">
        <v>24</v>
      </c>
      <c r="H6" s="8"/>
      <c r="I6" s="9"/>
      <c r="O6" s="29" t="s">
        <v>35</v>
      </c>
      <c r="P6" s="29" t="s">
        <v>36</v>
      </c>
      <c r="Q6" s="26">
        <v>3419</v>
      </c>
      <c r="R6" s="26">
        <v>4378</v>
      </c>
      <c r="S6" s="27">
        <v>2755</v>
      </c>
    </row>
    <row r="7" spans="4:19" x14ac:dyDescent="0.3">
      <c r="D7" s="9"/>
      <c r="E7" s="55" t="s">
        <v>25</v>
      </c>
      <c r="F7" s="56"/>
      <c r="G7" s="20">
        <f>SUM(Q6:Q163)</f>
        <v>99498</v>
      </c>
      <c r="H7" s="10"/>
      <c r="I7" s="9"/>
      <c r="O7" s="29" t="s">
        <v>35</v>
      </c>
      <c r="P7" s="29" t="s">
        <v>37</v>
      </c>
      <c r="Q7" s="26">
        <v>1492</v>
      </c>
      <c r="R7" s="26">
        <v>2126</v>
      </c>
      <c r="S7" s="27">
        <v>2103</v>
      </c>
    </row>
    <row r="8" spans="4:19" x14ac:dyDescent="0.3">
      <c r="O8" s="29" t="s">
        <v>35</v>
      </c>
      <c r="P8" s="29" t="s">
        <v>38</v>
      </c>
      <c r="Q8" s="26">
        <v>1371</v>
      </c>
      <c r="R8" s="26">
        <v>1930</v>
      </c>
      <c r="S8" s="27">
        <v>1823</v>
      </c>
    </row>
    <row r="9" spans="4:19" x14ac:dyDescent="0.3">
      <c r="D9" s="9"/>
      <c r="E9" s="12" t="s">
        <v>23</v>
      </c>
      <c r="G9" s="23" t="s">
        <v>26</v>
      </c>
      <c r="H9" s="9"/>
      <c r="I9" s="9"/>
      <c r="O9" s="29" t="s">
        <v>35</v>
      </c>
      <c r="P9" s="29" t="s">
        <v>39</v>
      </c>
      <c r="Q9" s="26">
        <v>1607</v>
      </c>
      <c r="R9" s="26">
        <v>2133</v>
      </c>
      <c r="S9" s="27">
        <v>2102</v>
      </c>
    </row>
    <row r="10" spans="4:19" x14ac:dyDescent="0.3">
      <c r="D10" s="9"/>
      <c r="E10" s="55" t="s">
        <v>25</v>
      </c>
      <c r="F10" s="56"/>
      <c r="G10" s="20">
        <f>SUM(R6:R163)</f>
        <v>211409</v>
      </c>
      <c r="H10" s="9"/>
      <c r="I10" s="9"/>
      <c r="O10" s="29" t="s">
        <v>35</v>
      </c>
      <c r="P10" s="29" t="s">
        <v>40</v>
      </c>
      <c r="Q10" s="26">
        <v>951</v>
      </c>
      <c r="R10" s="26">
        <v>1445</v>
      </c>
      <c r="S10" s="27">
        <v>1416</v>
      </c>
    </row>
    <row r="11" spans="4:19" x14ac:dyDescent="0.3">
      <c r="O11" s="29" t="s">
        <v>35</v>
      </c>
      <c r="P11" s="29" t="s">
        <v>41</v>
      </c>
      <c r="Q11" s="26">
        <v>889</v>
      </c>
      <c r="R11" s="26">
        <v>1293</v>
      </c>
      <c r="S11" s="27">
        <v>1526</v>
      </c>
    </row>
    <row r="12" spans="4:19" x14ac:dyDescent="0.3">
      <c r="D12" s="9"/>
      <c r="E12" s="12" t="s">
        <v>23</v>
      </c>
      <c r="G12" s="23" t="s">
        <v>27</v>
      </c>
      <c r="H12" s="9"/>
      <c r="I12" s="9"/>
      <c r="O12" s="29" t="s">
        <v>35</v>
      </c>
      <c r="P12" s="29" t="s">
        <v>42</v>
      </c>
      <c r="Q12" s="26">
        <v>1254</v>
      </c>
      <c r="R12" s="26">
        <v>1989</v>
      </c>
      <c r="S12" s="27">
        <v>1685</v>
      </c>
    </row>
    <row r="13" spans="4:19" x14ac:dyDescent="0.3">
      <c r="D13" s="9"/>
      <c r="E13" s="53" t="s">
        <v>25</v>
      </c>
      <c r="F13" s="54"/>
      <c r="G13" s="20">
        <f>SUM(S6:S163)</f>
        <v>127820</v>
      </c>
      <c r="H13" s="9"/>
      <c r="I13" s="9"/>
      <c r="O13" s="29" t="s">
        <v>35</v>
      </c>
      <c r="P13" s="29" t="s">
        <v>43</v>
      </c>
      <c r="Q13" s="26">
        <v>1025</v>
      </c>
      <c r="R13" s="26">
        <v>1362</v>
      </c>
      <c r="S13" s="27">
        <v>2077</v>
      </c>
    </row>
    <row r="14" spans="4:19" x14ac:dyDescent="0.3">
      <c r="O14" s="29" t="s">
        <v>35</v>
      </c>
      <c r="P14" s="29" t="s">
        <v>44</v>
      </c>
      <c r="Q14" s="26">
        <v>1194</v>
      </c>
      <c r="R14" s="26">
        <v>2016</v>
      </c>
      <c r="S14" s="27">
        <v>1452</v>
      </c>
    </row>
    <row r="15" spans="4:19" x14ac:dyDescent="0.3">
      <c r="D15" s="12">
        <v>2</v>
      </c>
      <c r="E15" s="52" t="s">
        <v>28</v>
      </c>
      <c r="F15" s="52"/>
      <c r="G15" s="52"/>
      <c r="H15" s="52"/>
      <c r="I15" s="52"/>
      <c r="J15" s="52"/>
      <c r="K15" s="52"/>
      <c r="L15" s="52"/>
      <c r="O15" s="29" t="s">
        <v>35</v>
      </c>
      <c r="P15" s="29" t="s">
        <v>45</v>
      </c>
      <c r="Q15" s="26">
        <v>607</v>
      </c>
      <c r="R15" s="26">
        <v>853</v>
      </c>
      <c r="S15" s="27">
        <v>1022</v>
      </c>
    </row>
    <row r="16" spans="4:19" x14ac:dyDescent="0.3">
      <c r="D16" s="9"/>
      <c r="E16" s="9"/>
      <c r="G16" s="30">
        <f>SUM(Q8:S8)</f>
        <v>5124</v>
      </c>
      <c r="H16" s="10"/>
      <c r="I16" s="10"/>
      <c r="O16" s="29" t="s">
        <v>35</v>
      </c>
      <c r="P16" s="29" t="s">
        <v>46</v>
      </c>
      <c r="Q16" s="26">
        <v>626</v>
      </c>
      <c r="R16" s="26">
        <v>1569</v>
      </c>
      <c r="S16" s="27">
        <v>1033</v>
      </c>
    </row>
    <row r="17" spans="4:19" x14ac:dyDescent="0.3">
      <c r="O17" s="29" t="s">
        <v>35</v>
      </c>
      <c r="P17" s="29" t="s">
        <v>47</v>
      </c>
      <c r="Q17" s="26">
        <v>1037</v>
      </c>
      <c r="R17" s="26">
        <v>2300</v>
      </c>
      <c r="S17" s="27">
        <v>1598</v>
      </c>
    </row>
    <row r="18" spans="4:19" x14ac:dyDescent="0.3">
      <c r="D18" s="12">
        <v>3</v>
      </c>
      <c r="E18" s="61" t="s">
        <v>29</v>
      </c>
      <c r="F18" s="61"/>
      <c r="G18" s="61"/>
      <c r="H18" s="61"/>
      <c r="I18" s="61"/>
      <c r="J18" s="61"/>
      <c r="O18" s="29" t="s">
        <v>35</v>
      </c>
      <c r="P18" s="29" t="s">
        <v>48</v>
      </c>
      <c r="Q18" s="26">
        <v>972</v>
      </c>
      <c r="R18" s="26">
        <v>2128</v>
      </c>
      <c r="S18" s="27">
        <v>912</v>
      </c>
    </row>
    <row r="19" spans="4:19" x14ac:dyDescent="0.3">
      <c r="D19" s="9"/>
      <c r="E19" s="9"/>
      <c r="G19" s="30">
        <f>SUM(Q6:S25)</f>
        <v>89884</v>
      </c>
      <c r="H19" s="28"/>
      <c r="I19" s="10"/>
      <c r="O19" s="29" t="s">
        <v>35</v>
      </c>
      <c r="P19" s="29" t="s">
        <v>49</v>
      </c>
      <c r="Q19" s="26">
        <v>88</v>
      </c>
      <c r="R19" s="26">
        <v>1159</v>
      </c>
      <c r="S19" s="27">
        <v>0</v>
      </c>
    </row>
    <row r="20" spans="4:19" x14ac:dyDescent="0.3">
      <c r="D20" s="9"/>
      <c r="E20" s="9"/>
      <c r="F20" s="9"/>
      <c r="G20" s="9"/>
      <c r="H20" s="28"/>
      <c r="I20" s="10"/>
      <c r="O20" s="29" t="s">
        <v>35</v>
      </c>
      <c r="P20" s="29" t="s">
        <v>50</v>
      </c>
      <c r="Q20" s="26">
        <v>2052</v>
      </c>
      <c r="R20" s="26">
        <v>2159</v>
      </c>
      <c r="S20" s="27">
        <v>1582</v>
      </c>
    </row>
    <row r="21" spans="4:19" x14ac:dyDescent="0.3">
      <c r="D21" s="12">
        <v>4</v>
      </c>
      <c r="E21" s="52" t="s">
        <v>30</v>
      </c>
      <c r="F21" s="52"/>
      <c r="G21" s="52"/>
      <c r="H21" s="52"/>
      <c r="I21" s="52"/>
      <c r="O21" s="29" t="s">
        <v>35</v>
      </c>
      <c r="P21" s="29" t="s">
        <v>51</v>
      </c>
      <c r="Q21" s="26">
        <v>1582</v>
      </c>
      <c r="R21" s="26">
        <v>2308</v>
      </c>
      <c r="S21" s="27">
        <v>1699</v>
      </c>
    </row>
    <row r="22" spans="4:19" x14ac:dyDescent="0.3">
      <c r="D22" s="9"/>
      <c r="E22" s="10" t="s">
        <v>31</v>
      </c>
      <c r="G22" s="31">
        <f>SUM(Q6:Q163)</f>
        <v>99498</v>
      </c>
      <c r="H22" s="9"/>
      <c r="I22" s="12"/>
      <c r="O22" s="29" t="s">
        <v>35</v>
      </c>
      <c r="P22" s="29" t="s">
        <v>52</v>
      </c>
      <c r="Q22" s="26">
        <v>1088</v>
      </c>
      <c r="R22" s="26">
        <v>1218</v>
      </c>
      <c r="S22" s="27">
        <v>981</v>
      </c>
    </row>
    <row r="23" spans="4:19" x14ac:dyDescent="0.3">
      <c r="D23" s="9"/>
      <c r="E23" s="10" t="s">
        <v>32</v>
      </c>
      <c r="G23" s="32">
        <f>SUM(S6:S163)</f>
        <v>127820</v>
      </c>
      <c r="H23" s="9"/>
      <c r="I23" s="10"/>
      <c r="O23" s="29" t="s">
        <v>35</v>
      </c>
      <c r="P23" s="29" t="s">
        <v>53</v>
      </c>
      <c r="Q23" s="26">
        <v>706</v>
      </c>
      <c r="R23" s="26">
        <v>1151</v>
      </c>
      <c r="S23" s="27">
        <v>1145</v>
      </c>
    </row>
    <row r="24" spans="4:19" x14ac:dyDescent="0.3">
      <c r="D24" s="9"/>
      <c r="E24" s="10"/>
      <c r="F24" s="9"/>
      <c r="G24" s="9"/>
      <c r="H24" s="9"/>
      <c r="I24" s="10"/>
      <c r="O24" s="29" t="s">
        <v>35</v>
      </c>
      <c r="P24" s="29" t="s">
        <v>54</v>
      </c>
      <c r="Q24" s="26">
        <v>1335</v>
      </c>
      <c r="R24" s="26">
        <v>2098</v>
      </c>
      <c r="S24" s="27">
        <v>1322</v>
      </c>
    </row>
    <row r="25" spans="4:19" x14ac:dyDescent="0.3">
      <c r="D25" s="9"/>
      <c r="E25" s="9"/>
      <c r="F25" s="9"/>
      <c r="G25" s="9"/>
      <c r="H25" s="9"/>
      <c r="I25" s="10"/>
      <c r="O25" s="29" t="s">
        <v>35</v>
      </c>
      <c r="P25" s="29" t="s">
        <v>55</v>
      </c>
      <c r="Q25" s="26">
        <v>702</v>
      </c>
      <c r="R25" s="26">
        <v>1162</v>
      </c>
      <c r="S25" s="27">
        <v>877</v>
      </c>
    </row>
    <row r="26" spans="4:19" x14ac:dyDescent="0.3">
      <c r="D26" s="9"/>
      <c r="O26" s="29" t="s">
        <v>35</v>
      </c>
      <c r="P26" s="29" t="s">
        <v>56</v>
      </c>
      <c r="Q26" s="26">
        <v>968</v>
      </c>
      <c r="R26" s="26">
        <v>1101</v>
      </c>
      <c r="S26" s="27">
        <v>797</v>
      </c>
    </row>
    <row r="27" spans="4:19" x14ac:dyDescent="0.3">
      <c r="D27" s="9"/>
      <c r="O27" s="29" t="s">
        <v>35</v>
      </c>
      <c r="P27" s="29" t="s">
        <v>57</v>
      </c>
      <c r="Q27" s="26">
        <v>1664</v>
      </c>
      <c r="R27" s="26">
        <v>2069</v>
      </c>
      <c r="S27" s="27">
        <v>1710</v>
      </c>
    </row>
    <row r="28" spans="4:19" x14ac:dyDescent="0.3">
      <c r="D28" s="9"/>
      <c r="O28" s="29" t="s">
        <v>35</v>
      </c>
      <c r="P28" s="29" t="s">
        <v>58</v>
      </c>
      <c r="Q28" s="26">
        <v>624</v>
      </c>
      <c r="R28" s="26">
        <v>770</v>
      </c>
      <c r="S28" s="27">
        <v>746</v>
      </c>
    </row>
    <row r="29" spans="4:19" x14ac:dyDescent="0.3">
      <c r="D29" s="9"/>
      <c r="O29" s="29" t="s">
        <v>35</v>
      </c>
      <c r="P29" s="29" t="s">
        <v>59</v>
      </c>
      <c r="Q29" s="26">
        <v>685</v>
      </c>
      <c r="R29" s="26">
        <v>1501</v>
      </c>
      <c r="S29" s="27">
        <v>1126</v>
      </c>
    </row>
    <row r="30" spans="4:19" x14ac:dyDescent="0.3">
      <c r="D30" s="9"/>
      <c r="O30" s="29" t="s">
        <v>35</v>
      </c>
      <c r="P30" s="29" t="s">
        <v>60</v>
      </c>
      <c r="Q30" s="26">
        <v>1248</v>
      </c>
      <c r="R30" s="26">
        <v>1763</v>
      </c>
      <c r="S30" s="27">
        <v>1146</v>
      </c>
    </row>
    <row r="31" spans="4:19" x14ac:dyDescent="0.3">
      <c r="D31" s="9"/>
      <c r="O31" s="29" t="s">
        <v>35</v>
      </c>
      <c r="P31" s="29" t="s">
        <v>61</v>
      </c>
      <c r="Q31" s="26">
        <v>1342</v>
      </c>
      <c r="R31" s="26">
        <v>1559</v>
      </c>
      <c r="S31" s="27">
        <v>1307</v>
      </c>
    </row>
    <row r="32" spans="4:19" x14ac:dyDescent="0.3">
      <c r="D32" s="9"/>
      <c r="O32" s="29" t="s">
        <v>35</v>
      </c>
      <c r="P32" s="29" t="s">
        <v>62</v>
      </c>
      <c r="Q32" s="26">
        <v>760</v>
      </c>
      <c r="R32" s="26">
        <v>965</v>
      </c>
      <c r="S32" s="27">
        <v>921</v>
      </c>
    </row>
    <row r="33" spans="4:19" x14ac:dyDescent="0.3">
      <c r="D33" s="9"/>
      <c r="O33" s="29" t="s">
        <v>35</v>
      </c>
      <c r="P33" s="29" t="s">
        <v>63</v>
      </c>
      <c r="Q33" s="26">
        <v>1187</v>
      </c>
      <c r="R33" s="26">
        <v>1568</v>
      </c>
      <c r="S33" s="27">
        <v>1190</v>
      </c>
    </row>
    <row r="34" spans="4:19" x14ac:dyDescent="0.3">
      <c r="D34" s="9"/>
      <c r="O34" s="29" t="s">
        <v>35</v>
      </c>
      <c r="P34" s="29" t="s">
        <v>64</v>
      </c>
      <c r="Q34" s="26">
        <v>0</v>
      </c>
      <c r="R34" s="26">
        <v>0</v>
      </c>
      <c r="S34" s="27">
        <v>277</v>
      </c>
    </row>
    <row r="35" spans="4:19" x14ac:dyDescent="0.3">
      <c r="D35" s="9"/>
      <c r="O35" s="29" t="s">
        <v>35</v>
      </c>
      <c r="P35" s="29" t="s">
        <v>65</v>
      </c>
      <c r="Q35" s="26">
        <v>368</v>
      </c>
      <c r="R35" s="26">
        <v>1386</v>
      </c>
      <c r="S35" s="27">
        <v>637</v>
      </c>
    </row>
    <row r="36" spans="4:19" x14ac:dyDescent="0.3">
      <c r="D36" s="9"/>
      <c r="O36" s="29" t="s">
        <v>35</v>
      </c>
      <c r="P36" s="29" t="s">
        <v>66</v>
      </c>
      <c r="Q36" s="26">
        <v>317</v>
      </c>
      <c r="R36" s="26">
        <v>1215</v>
      </c>
      <c r="S36" s="27">
        <v>478</v>
      </c>
    </row>
    <row r="37" spans="4:19" x14ac:dyDescent="0.3">
      <c r="D37" s="9"/>
      <c r="O37" s="29" t="s">
        <v>35</v>
      </c>
      <c r="P37" s="29" t="s">
        <v>67</v>
      </c>
      <c r="Q37" s="26">
        <v>689</v>
      </c>
      <c r="R37" s="26">
        <v>2544</v>
      </c>
      <c r="S37" s="27">
        <v>1009</v>
      </c>
    </row>
    <row r="38" spans="4:19" x14ac:dyDescent="0.3">
      <c r="D38" s="9"/>
      <c r="O38" s="29" t="s">
        <v>35</v>
      </c>
      <c r="P38" s="29" t="s">
        <v>68</v>
      </c>
      <c r="Q38" s="26">
        <v>510</v>
      </c>
      <c r="R38" s="26">
        <v>2583</v>
      </c>
      <c r="S38" s="27">
        <v>861</v>
      </c>
    </row>
    <row r="39" spans="4:19" x14ac:dyDescent="0.3">
      <c r="D39" s="9"/>
      <c r="O39" s="29" t="s">
        <v>35</v>
      </c>
      <c r="P39" s="29" t="s">
        <v>69</v>
      </c>
      <c r="Q39" s="26">
        <v>257</v>
      </c>
      <c r="R39" s="26">
        <v>1023</v>
      </c>
      <c r="S39" s="27">
        <v>446</v>
      </c>
    </row>
    <row r="40" spans="4:19" x14ac:dyDescent="0.3">
      <c r="D40" s="9"/>
      <c r="O40" s="29" t="s">
        <v>35</v>
      </c>
      <c r="P40" s="29" t="s">
        <v>70</v>
      </c>
      <c r="Q40" s="26">
        <v>335</v>
      </c>
      <c r="R40" s="26">
        <v>1225</v>
      </c>
      <c r="S40" s="27">
        <v>520</v>
      </c>
    </row>
    <row r="41" spans="4:19" x14ac:dyDescent="0.3">
      <c r="D41" s="9"/>
      <c r="O41" s="29" t="s">
        <v>35</v>
      </c>
      <c r="P41" s="29" t="s">
        <v>71</v>
      </c>
      <c r="Q41" s="26">
        <v>264</v>
      </c>
      <c r="R41" s="26">
        <v>957</v>
      </c>
      <c r="S41" s="27">
        <v>405</v>
      </c>
    </row>
    <row r="42" spans="4:19" x14ac:dyDescent="0.3">
      <c r="D42" s="9"/>
      <c r="O42" s="29" t="s">
        <v>35</v>
      </c>
      <c r="P42" s="29" t="s">
        <v>72</v>
      </c>
      <c r="Q42" s="26">
        <v>285</v>
      </c>
      <c r="R42" s="26">
        <v>869</v>
      </c>
      <c r="S42" s="27">
        <v>434</v>
      </c>
    </row>
    <row r="43" spans="4:19" x14ac:dyDescent="0.3">
      <c r="D43" s="9"/>
      <c r="O43" s="29" t="s">
        <v>35</v>
      </c>
      <c r="P43" s="29" t="s">
        <v>73</v>
      </c>
      <c r="Q43" s="26">
        <v>550</v>
      </c>
      <c r="R43" s="26">
        <v>2502</v>
      </c>
      <c r="S43" s="27">
        <v>822</v>
      </c>
    </row>
    <row r="44" spans="4:19" x14ac:dyDescent="0.3">
      <c r="D44" s="9"/>
      <c r="O44" s="29" t="s">
        <v>35</v>
      </c>
      <c r="P44" s="29" t="s">
        <v>74</v>
      </c>
      <c r="Q44" s="26">
        <v>266</v>
      </c>
      <c r="R44" s="26">
        <v>1382</v>
      </c>
      <c r="S44" s="27">
        <v>501</v>
      </c>
    </row>
    <row r="45" spans="4:19" x14ac:dyDescent="0.3">
      <c r="D45" s="9"/>
      <c r="O45" s="29" t="s">
        <v>35</v>
      </c>
      <c r="P45" s="29" t="s">
        <v>75</v>
      </c>
      <c r="Q45" s="26">
        <v>598</v>
      </c>
      <c r="R45" s="26">
        <v>2107</v>
      </c>
      <c r="S45" s="27">
        <v>1002</v>
      </c>
    </row>
    <row r="46" spans="4:19" x14ac:dyDescent="0.3">
      <c r="D46" s="9"/>
      <c r="O46" s="29" t="s">
        <v>35</v>
      </c>
      <c r="P46" s="29" t="s">
        <v>76</v>
      </c>
      <c r="Q46" s="26">
        <v>344</v>
      </c>
      <c r="R46" s="26">
        <v>1641</v>
      </c>
      <c r="S46" s="27">
        <v>765</v>
      </c>
    </row>
    <row r="47" spans="4:19" x14ac:dyDescent="0.3">
      <c r="D47" s="9"/>
      <c r="O47" s="29" t="s">
        <v>35</v>
      </c>
      <c r="P47" s="29" t="s">
        <v>77</v>
      </c>
      <c r="Q47" s="26">
        <v>183</v>
      </c>
      <c r="R47" s="26">
        <v>867</v>
      </c>
      <c r="S47" s="27">
        <v>384</v>
      </c>
    </row>
    <row r="48" spans="4:19" x14ac:dyDescent="0.3">
      <c r="D48" s="9"/>
      <c r="O48" s="29" t="s">
        <v>35</v>
      </c>
      <c r="P48" s="29" t="s">
        <v>78</v>
      </c>
      <c r="Q48" s="26">
        <v>302</v>
      </c>
      <c r="R48" s="26">
        <v>1326</v>
      </c>
      <c r="S48" s="27">
        <v>586</v>
      </c>
    </row>
    <row r="49" spans="4:19" x14ac:dyDescent="0.3">
      <c r="D49" s="9"/>
      <c r="O49" s="29" t="s">
        <v>35</v>
      </c>
      <c r="P49" s="29" t="s">
        <v>79</v>
      </c>
      <c r="Q49" s="26">
        <v>177</v>
      </c>
      <c r="R49" s="26">
        <v>823</v>
      </c>
      <c r="S49" s="27">
        <v>548</v>
      </c>
    </row>
    <row r="50" spans="4:19" x14ac:dyDescent="0.3">
      <c r="D50" s="9"/>
      <c r="O50" s="29" t="s">
        <v>35</v>
      </c>
      <c r="P50" s="29" t="s">
        <v>80</v>
      </c>
      <c r="Q50" s="26">
        <v>285</v>
      </c>
      <c r="R50" s="26">
        <v>1249</v>
      </c>
      <c r="S50" s="27">
        <v>533</v>
      </c>
    </row>
    <row r="51" spans="4:19" x14ac:dyDescent="0.3">
      <c r="D51" s="9"/>
      <c r="O51" s="29" t="s">
        <v>35</v>
      </c>
      <c r="P51" s="29" t="s">
        <v>81</v>
      </c>
      <c r="Q51" s="26">
        <v>236</v>
      </c>
      <c r="R51" s="26">
        <v>1162</v>
      </c>
      <c r="S51" s="27">
        <v>402</v>
      </c>
    </row>
    <row r="52" spans="4:19" x14ac:dyDescent="0.3">
      <c r="D52" s="9"/>
      <c r="O52" s="29" t="s">
        <v>35</v>
      </c>
      <c r="P52" s="29" t="s">
        <v>82</v>
      </c>
      <c r="Q52" s="26">
        <v>293</v>
      </c>
      <c r="R52" s="26">
        <v>1016</v>
      </c>
      <c r="S52" s="27">
        <v>585</v>
      </c>
    </row>
    <row r="53" spans="4:19" x14ac:dyDescent="0.3">
      <c r="D53" s="9"/>
      <c r="O53" s="29" t="s">
        <v>35</v>
      </c>
      <c r="P53" s="29" t="s">
        <v>83</v>
      </c>
      <c r="Q53" s="26">
        <v>242</v>
      </c>
      <c r="R53" s="26">
        <v>1363</v>
      </c>
      <c r="S53" s="27">
        <v>428</v>
      </c>
    </row>
    <row r="54" spans="4:19" x14ac:dyDescent="0.3">
      <c r="D54" s="9"/>
      <c r="O54" s="29" t="s">
        <v>35</v>
      </c>
      <c r="P54" s="29" t="s">
        <v>84</v>
      </c>
      <c r="Q54" s="26">
        <v>248</v>
      </c>
      <c r="R54" s="26">
        <v>1398</v>
      </c>
      <c r="S54" s="27">
        <v>476</v>
      </c>
    </row>
    <row r="55" spans="4:19" x14ac:dyDescent="0.3">
      <c r="D55" s="9"/>
      <c r="O55" s="29" t="s">
        <v>35</v>
      </c>
      <c r="P55" s="29" t="s">
        <v>85</v>
      </c>
      <c r="Q55" s="26">
        <v>292</v>
      </c>
      <c r="R55" s="26">
        <v>1380</v>
      </c>
      <c r="S55" s="27">
        <v>456</v>
      </c>
    </row>
    <row r="56" spans="4:19" x14ac:dyDescent="0.3">
      <c r="D56" s="9"/>
      <c r="O56" s="29" t="s">
        <v>35</v>
      </c>
      <c r="P56" s="29" t="s">
        <v>86</v>
      </c>
      <c r="Q56" s="26">
        <v>196</v>
      </c>
      <c r="R56" s="26">
        <v>1238</v>
      </c>
      <c r="S56" s="27">
        <v>493</v>
      </c>
    </row>
    <row r="57" spans="4:19" x14ac:dyDescent="0.3">
      <c r="D57" s="9"/>
      <c r="O57" s="29" t="s">
        <v>35</v>
      </c>
      <c r="P57" s="29" t="s">
        <v>87</v>
      </c>
      <c r="Q57" s="26">
        <v>432</v>
      </c>
      <c r="R57" s="26">
        <v>1216</v>
      </c>
      <c r="S57" s="27">
        <v>552</v>
      </c>
    </row>
    <row r="58" spans="4:19" x14ac:dyDescent="0.3">
      <c r="D58" s="9"/>
      <c r="O58" s="29" t="s">
        <v>35</v>
      </c>
      <c r="P58" s="29" t="s">
        <v>88</v>
      </c>
      <c r="Q58" s="26">
        <v>420</v>
      </c>
      <c r="R58" s="26">
        <v>1581</v>
      </c>
      <c r="S58" s="27">
        <v>525</v>
      </c>
    </row>
    <row r="59" spans="4:19" x14ac:dyDescent="0.3">
      <c r="D59" s="9"/>
      <c r="O59" s="29" t="s">
        <v>35</v>
      </c>
      <c r="P59" s="29" t="s">
        <v>89</v>
      </c>
      <c r="Q59" s="26">
        <v>398</v>
      </c>
      <c r="R59" s="26">
        <v>1759</v>
      </c>
      <c r="S59" s="27">
        <v>682</v>
      </c>
    </row>
    <row r="60" spans="4:19" x14ac:dyDescent="0.3">
      <c r="D60" s="9"/>
      <c r="O60" s="29" t="s">
        <v>35</v>
      </c>
      <c r="P60" s="29" t="s">
        <v>90</v>
      </c>
      <c r="Q60" s="26">
        <v>128</v>
      </c>
      <c r="R60" s="26">
        <v>791</v>
      </c>
      <c r="S60" s="27">
        <v>242</v>
      </c>
    </row>
    <row r="61" spans="4:19" x14ac:dyDescent="0.3">
      <c r="D61" s="9"/>
      <c r="O61" s="29" t="s">
        <v>35</v>
      </c>
      <c r="P61" s="29" t="s">
        <v>91</v>
      </c>
      <c r="Q61" s="26">
        <v>225</v>
      </c>
      <c r="R61" s="26">
        <v>935</v>
      </c>
      <c r="S61" s="27">
        <v>432</v>
      </c>
    </row>
    <row r="62" spans="4:19" x14ac:dyDescent="0.3">
      <c r="D62" s="9"/>
      <c r="O62" s="29" t="s">
        <v>35</v>
      </c>
      <c r="P62" s="29" t="s">
        <v>92</v>
      </c>
      <c r="Q62" s="26">
        <v>1358</v>
      </c>
      <c r="R62" s="26">
        <v>2231</v>
      </c>
      <c r="S62" s="27">
        <v>1391</v>
      </c>
    </row>
    <row r="63" spans="4:19" x14ac:dyDescent="0.3">
      <c r="D63" s="9"/>
      <c r="O63" s="29" t="s">
        <v>35</v>
      </c>
      <c r="P63" s="29" t="s">
        <v>93</v>
      </c>
      <c r="Q63" s="26">
        <v>1345</v>
      </c>
      <c r="R63" s="26">
        <v>1791</v>
      </c>
      <c r="S63" s="27">
        <v>1460</v>
      </c>
    </row>
    <row r="64" spans="4:19" x14ac:dyDescent="0.3">
      <c r="D64" s="9"/>
      <c r="O64" s="29" t="s">
        <v>35</v>
      </c>
      <c r="P64" s="29" t="s">
        <v>94</v>
      </c>
      <c r="Q64" s="26">
        <v>769</v>
      </c>
      <c r="R64" s="26">
        <v>1948</v>
      </c>
      <c r="S64" s="27">
        <v>1011</v>
      </c>
    </row>
    <row r="65" spans="4:19" x14ac:dyDescent="0.3">
      <c r="D65" s="9"/>
      <c r="O65" s="29" t="s">
        <v>35</v>
      </c>
      <c r="P65" s="29" t="s">
        <v>95</v>
      </c>
      <c r="Q65" s="26">
        <v>560</v>
      </c>
      <c r="R65" s="26">
        <v>1835</v>
      </c>
      <c r="S65" s="27">
        <v>642</v>
      </c>
    </row>
    <row r="66" spans="4:19" x14ac:dyDescent="0.3">
      <c r="D66" s="9"/>
      <c r="O66" s="29" t="s">
        <v>35</v>
      </c>
      <c r="P66" s="29" t="s">
        <v>96</v>
      </c>
      <c r="Q66" s="26">
        <v>836</v>
      </c>
      <c r="R66" s="26">
        <v>2245</v>
      </c>
      <c r="S66" s="27">
        <v>861</v>
      </c>
    </row>
    <row r="67" spans="4:19" x14ac:dyDescent="0.3">
      <c r="D67" s="9"/>
      <c r="O67" s="29" t="s">
        <v>35</v>
      </c>
      <c r="P67" s="29" t="s">
        <v>97</v>
      </c>
      <c r="Q67" s="26">
        <v>587</v>
      </c>
      <c r="R67" s="26">
        <v>1471</v>
      </c>
      <c r="S67" s="27">
        <v>623</v>
      </c>
    </row>
    <row r="68" spans="4:19" x14ac:dyDescent="0.3">
      <c r="D68" s="9"/>
      <c r="O68" s="29" t="s">
        <v>35</v>
      </c>
      <c r="P68" s="29" t="s">
        <v>98</v>
      </c>
      <c r="Q68" s="26">
        <v>774</v>
      </c>
      <c r="R68" s="26">
        <v>1403</v>
      </c>
      <c r="S68" s="27">
        <v>1085</v>
      </c>
    </row>
    <row r="69" spans="4:19" x14ac:dyDescent="0.3">
      <c r="D69" s="9"/>
      <c r="O69" s="29" t="s">
        <v>35</v>
      </c>
      <c r="P69" s="29" t="s">
        <v>99</v>
      </c>
      <c r="Q69" s="26">
        <v>757</v>
      </c>
      <c r="R69" s="26">
        <v>1203</v>
      </c>
      <c r="S69" s="27">
        <v>1175</v>
      </c>
    </row>
    <row r="70" spans="4:19" x14ac:dyDescent="0.3">
      <c r="D70" s="9"/>
      <c r="O70" s="29" t="s">
        <v>35</v>
      </c>
      <c r="P70" s="29" t="s">
        <v>100</v>
      </c>
      <c r="Q70" s="26">
        <v>591</v>
      </c>
      <c r="R70" s="26">
        <v>1439</v>
      </c>
      <c r="S70" s="27">
        <v>858</v>
      </c>
    </row>
    <row r="71" spans="4:19" x14ac:dyDescent="0.3">
      <c r="D71" s="9"/>
      <c r="O71" s="29" t="s">
        <v>35</v>
      </c>
      <c r="P71" s="29" t="s">
        <v>101</v>
      </c>
      <c r="Q71" s="26">
        <v>457</v>
      </c>
      <c r="R71" s="26">
        <v>1161</v>
      </c>
      <c r="S71" s="27">
        <v>594</v>
      </c>
    </row>
    <row r="72" spans="4:19" x14ac:dyDescent="0.3">
      <c r="D72" s="9"/>
      <c r="O72" s="29" t="s">
        <v>35</v>
      </c>
      <c r="P72" s="29" t="s">
        <v>102</v>
      </c>
      <c r="Q72" s="26">
        <v>494</v>
      </c>
      <c r="R72" s="26">
        <v>1585</v>
      </c>
      <c r="S72" s="27">
        <v>705</v>
      </c>
    </row>
    <row r="73" spans="4:19" x14ac:dyDescent="0.3">
      <c r="D73" s="9"/>
      <c r="O73" s="29" t="s">
        <v>35</v>
      </c>
      <c r="P73" s="29" t="s">
        <v>103</v>
      </c>
      <c r="Q73" s="26">
        <v>914</v>
      </c>
      <c r="R73" s="26">
        <v>1727</v>
      </c>
      <c r="S73" s="27">
        <v>1308</v>
      </c>
    </row>
    <row r="74" spans="4:19" x14ac:dyDescent="0.3">
      <c r="D74" s="9"/>
      <c r="O74" s="29" t="s">
        <v>35</v>
      </c>
      <c r="P74" s="29" t="s">
        <v>104</v>
      </c>
      <c r="Q74" s="26">
        <v>581</v>
      </c>
      <c r="R74" s="26">
        <v>1448</v>
      </c>
      <c r="S74" s="27">
        <v>885</v>
      </c>
    </row>
    <row r="75" spans="4:19" x14ac:dyDescent="0.3">
      <c r="D75" s="9"/>
      <c r="O75" s="29" t="s">
        <v>35</v>
      </c>
      <c r="P75" s="29" t="s">
        <v>105</v>
      </c>
      <c r="Q75" s="26">
        <v>31</v>
      </c>
      <c r="R75" s="26">
        <v>0</v>
      </c>
      <c r="S75" s="27">
        <v>78</v>
      </c>
    </row>
    <row r="76" spans="4:19" x14ac:dyDescent="0.3">
      <c r="D76" s="9"/>
      <c r="O76" s="29" t="s">
        <v>35</v>
      </c>
      <c r="P76" s="29" t="s">
        <v>106</v>
      </c>
      <c r="Q76" s="26">
        <v>92</v>
      </c>
      <c r="R76" s="26">
        <v>233</v>
      </c>
      <c r="S76" s="27">
        <v>494</v>
      </c>
    </row>
    <row r="77" spans="4:19" x14ac:dyDescent="0.3">
      <c r="D77" s="9"/>
      <c r="O77" s="29" t="s">
        <v>35</v>
      </c>
      <c r="P77" s="29" t="s">
        <v>107</v>
      </c>
      <c r="Q77" s="26">
        <v>486</v>
      </c>
      <c r="R77" s="26">
        <v>1176</v>
      </c>
      <c r="S77" s="27">
        <v>400</v>
      </c>
    </row>
    <row r="78" spans="4:19" x14ac:dyDescent="0.3">
      <c r="D78" s="9"/>
      <c r="O78" s="29" t="s">
        <v>35</v>
      </c>
      <c r="P78" s="29" t="s">
        <v>108</v>
      </c>
      <c r="Q78" s="26">
        <v>440</v>
      </c>
      <c r="R78" s="26">
        <v>874</v>
      </c>
      <c r="S78" s="27">
        <v>803</v>
      </c>
    </row>
    <row r="79" spans="4:19" x14ac:dyDescent="0.3">
      <c r="D79" s="9"/>
      <c r="O79" s="29" t="s">
        <v>35</v>
      </c>
      <c r="P79" s="29" t="s">
        <v>109</v>
      </c>
      <c r="Q79" s="26">
        <v>127</v>
      </c>
      <c r="R79" s="26">
        <v>695</v>
      </c>
      <c r="S79" s="27">
        <v>440</v>
      </c>
    </row>
    <row r="80" spans="4:19" x14ac:dyDescent="0.3">
      <c r="D80" s="9"/>
      <c r="O80" s="29" t="s">
        <v>35</v>
      </c>
      <c r="P80" s="29" t="s">
        <v>110</v>
      </c>
      <c r="Q80" s="26">
        <v>257</v>
      </c>
      <c r="R80" s="26">
        <v>1367</v>
      </c>
      <c r="S80" s="27">
        <v>544</v>
      </c>
    </row>
    <row r="81" spans="4:19" x14ac:dyDescent="0.3">
      <c r="D81" s="9"/>
      <c r="O81" s="29" t="s">
        <v>35</v>
      </c>
      <c r="P81" s="29" t="s">
        <v>111</v>
      </c>
      <c r="Q81" s="26">
        <v>399</v>
      </c>
      <c r="R81" s="26">
        <v>1238</v>
      </c>
      <c r="S81" s="27">
        <v>622</v>
      </c>
    </row>
    <row r="82" spans="4:19" x14ac:dyDescent="0.3">
      <c r="D82" s="9"/>
      <c r="O82" s="29" t="s">
        <v>35</v>
      </c>
      <c r="P82" s="29" t="s">
        <v>112</v>
      </c>
      <c r="Q82" s="26">
        <v>470</v>
      </c>
      <c r="R82" s="26">
        <v>1609</v>
      </c>
      <c r="S82" s="27">
        <v>662</v>
      </c>
    </row>
    <row r="83" spans="4:19" x14ac:dyDescent="0.3">
      <c r="D83" s="9"/>
      <c r="O83" s="29" t="s">
        <v>35</v>
      </c>
      <c r="P83" s="29" t="s">
        <v>113</v>
      </c>
      <c r="Q83" s="26">
        <v>651</v>
      </c>
      <c r="R83" s="26">
        <v>2120</v>
      </c>
      <c r="S83" s="27">
        <v>824</v>
      </c>
    </row>
    <row r="84" spans="4:19" x14ac:dyDescent="0.3">
      <c r="D84" s="9"/>
      <c r="O84" s="29" t="s">
        <v>35</v>
      </c>
      <c r="P84" s="29" t="s">
        <v>114</v>
      </c>
      <c r="Q84" s="26">
        <v>757</v>
      </c>
      <c r="R84" s="26">
        <v>2498</v>
      </c>
      <c r="S84" s="27">
        <v>846</v>
      </c>
    </row>
    <row r="85" spans="4:19" x14ac:dyDescent="0.3">
      <c r="D85" s="9"/>
      <c r="O85" s="29" t="s">
        <v>35</v>
      </c>
      <c r="P85" s="29" t="s">
        <v>115</v>
      </c>
      <c r="Q85" s="26">
        <v>526</v>
      </c>
      <c r="R85" s="26">
        <v>1902</v>
      </c>
      <c r="S85" s="27">
        <v>743</v>
      </c>
    </row>
    <row r="86" spans="4:19" x14ac:dyDescent="0.3">
      <c r="D86" s="9"/>
      <c r="O86" s="29" t="s">
        <v>35</v>
      </c>
      <c r="P86" s="29" t="s">
        <v>116</v>
      </c>
      <c r="Q86" s="26">
        <v>196</v>
      </c>
      <c r="R86" s="26">
        <v>994</v>
      </c>
      <c r="S86" s="27">
        <v>477</v>
      </c>
    </row>
    <row r="87" spans="4:19" x14ac:dyDescent="0.3">
      <c r="D87" s="9"/>
      <c r="O87" s="29" t="s">
        <v>35</v>
      </c>
      <c r="P87" s="29" t="s">
        <v>117</v>
      </c>
      <c r="Q87" s="26">
        <v>260</v>
      </c>
      <c r="R87" s="26">
        <v>1010</v>
      </c>
      <c r="S87" s="27">
        <v>575</v>
      </c>
    </row>
    <row r="88" spans="4:19" x14ac:dyDescent="0.3">
      <c r="D88" s="9"/>
      <c r="O88" s="29" t="s">
        <v>35</v>
      </c>
      <c r="P88" s="29" t="s">
        <v>118</v>
      </c>
      <c r="Q88" s="26">
        <v>192</v>
      </c>
      <c r="R88" s="26">
        <v>899</v>
      </c>
      <c r="S88" s="27">
        <v>369</v>
      </c>
    </row>
    <row r="89" spans="4:19" x14ac:dyDescent="0.3">
      <c r="D89" s="9"/>
      <c r="O89" s="29" t="s">
        <v>35</v>
      </c>
      <c r="P89" s="29" t="s">
        <v>119</v>
      </c>
      <c r="Q89" s="26">
        <v>177</v>
      </c>
      <c r="R89" s="26">
        <v>284</v>
      </c>
      <c r="S89" s="27">
        <v>174</v>
      </c>
    </row>
    <row r="90" spans="4:19" x14ac:dyDescent="0.3">
      <c r="D90" s="9"/>
      <c r="O90" s="29" t="s">
        <v>35</v>
      </c>
      <c r="P90" s="29" t="s">
        <v>120</v>
      </c>
      <c r="Q90" s="26">
        <v>741</v>
      </c>
      <c r="R90" s="26">
        <v>1781</v>
      </c>
      <c r="S90" s="27">
        <v>1028</v>
      </c>
    </row>
    <row r="91" spans="4:19" x14ac:dyDescent="0.3">
      <c r="D91" s="9"/>
      <c r="O91" s="29" t="s">
        <v>35</v>
      </c>
      <c r="P91" s="29" t="s">
        <v>121</v>
      </c>
      <c r="Q91" s="26">
        <v>174</v>
      </c>
      <c r="R91" s="26">
        <v>773</v>
      </c>
      <c r="S91" s="27">
        <v>237</v>
      </c>
    </row>
    <row r="92" spans="4:19" x14ac:dyDescent="0.3">
      <c r="D92" s="9"/>
      <c r="O92" s="29" t="s">
        <v>35</v>
      </c>
      <c r="P92" s="29" t="s">
        <v>122</v>
      </c>
      <c r="Q92" s="26">
        <v>94</v>
      </c>
      <c r="R92" s="26">
        <v>769</v>
      </c>
      <c r="S92" s="27">
        <v>228</v>
      </c>
    </row>
    <row r="93" spans="4:19" x14ac:dyDescent="0.3">
      <c r="D93" s="9"/>
      <c r="O93" s="29" t="s">
        <v>35</v>
      </c>
      <c r="P93" s="29" t="s">
        <v>123</v>
      </c>
      <c r="Q93" s="26">
        <v>197</v>
      </c>
      <c r="R93" s="26">
        <v>837</v>
      </c>
      <c r="S93" s="27">
        <v>434</v>
      </c>
    </row>
    <row r="94" spans="4:19" x14ac:dyDescent="0.3">
      <c r="D94" s="9"/>
      <c r="O94" s="29" t="s">
        <v>35</v>
      </c>
      <c r="P94" s="29" t="s">
        <v>124</v>
      </c>
      <c r="Q94" s="26">
        <v>318</v>
      </c>
      <c r="R94" s="26">
        <v>1120</v>
      </c>
      <c r="S94" s="27">
        <v>444</v>
      </c>
    </row>
    <row r="95" spans="4:19" x14ac:dyDescent="0.3">
      <c r="D95" s="9"/>
      <c r="O95" s="29" t="s">
        <v>35</v>
      </c>
      <c r="P95" s="29" t="s">
        <v>125</v>
      </c>
      <c r="Q95" s="26">
        <v>82</v>
      </c>
      <c r="R95" s="26">
        <v>723</v>
      </c>
      <c r="S95" s="27">
        <v>204</v>
      </c>
    </row>
    <row r="96" spans="4:19" x14ac:dyDescent="0.3">
      <c r="D96" s="9"/>
      <c r="O96" s="29" t="s">
        <v>35</v>
      </c>
      <c r="P96" s="29" t="s">
        <v>126</v>
      </c>
      <c r="Q96" s="26">
        <v>206</v>
      </c>
      <c r="R96" s="26">
        <v>550</v>
      </c>
      <c r="S96" s="27">
        <v>229</v>
      </c>
    </row>
    <row r="97" spans="4:19" x14ac:dyDescent="0.3">
      <c r="D97" s="9"/>
      <c r="O97" s="29" t="s">
        <v>35</v>
      </c>
      <c r="P97" s="29" t="s">
        <v>127</v>
      </c>
      <c r="Q97" s="26">
        <v>390</v>
      </c>
      <c r="R97" s="26">
        <v>1297</v>
      </c>
      <c r="S97" s="27">
        <v>456</v>
      </c>
    </row>
    <row r="98" spans="4:19" x14ac:dyDescent="0.3">
      <c r="D98" s="9"/>
      <c r="O98" s="29" t="s">
        <v>35</v>
      </c>
      <c r="P98" s="29" t="s">
        <v>128</v>
      </c>
      <c r="Q98" s="26">
        <v>111</v>
      </c>
      <c r="R98" s="26">
        <v>1160</v>
      </c>
      <c r="S98" s="27">
        <v>282</v>
      </c>
    </row>
    <row r="99" spans="4:19" x14ac:dyDescent="0.3">
      <c r="D99" s="9"/>
      <c r="O99" s="29" t="s">
        <v>35</v>
      </c>
      <c r="P99" s="29" t="s">
        <v>129</v>
      </c>
      <c r="Q99" s="26">
        <v>522</v>
      </c>
      <c r="R99" s="26">
        <v>1667</v>
      </c>
      <c r="S99" s="27">
        <v>556</v>
      </c>
    </row>
    <row r="100" spans="4:19" x14ac:dyDescent="0.3">
      <c r="D100" s="9"/>
      <c r="O100" s="29" t="s">
        <v>35</v>
      </c>
      <c r="P100" s="29" t="s">
        <v>130</v>
      </c>
      <c r="Q100" s="26">
        <v>278</v>
      </c>
      <c r="R100" s="26">
        <v>1091</v>
      </c>
      <c r="S100" s="27">
        <v>505</v>
      </c>
    </row>
    <row r="101" spans="4:19" x14ac:dyDescent="0.3">
      <c r="D101" s="9"/>
      <c r="O101" s="29" t="s">
        <v>35</v>
      </c>
      <c r="P101" s="29" t="s">
        <v>131</v>
      </c>
      <c r="Q101" s="26">
        <v>0</v>
      </c>
      <c r="R101" s="26">
        <v>0</v>
      </c>
      <c r="S101" s="27">
        <v>0</v>
      </c>
    </row>
    <row r="102" spans="4:19" x14ac:dyDescent="0.3">
      <c r="D102" s="9"/>
      <c r="O102" s="29" t="s">
        <v>35</v>
      </c>
      <c r="P102" s="29" t="s">
        <v>132</v>
      </c>
      <c r="Q102" s="26">
        <v>120</v>
      </c>
      <c r="R102" s="26">
        <v>1335</v>
      </c>
      <c r="S102" s="27">
        <v>289</v>
      </c>
    </row>
    <row r="103" spans="4:19" x14ac:dyDescent="0.3">
      <c r="D103" s="9"/>
      <c r="O103" s="29" t="s">
        <v>35</v>
      </c>
      <c r="P103" s="29" t="s">
        <v>133</v>
      </c>
      <c r="Q103" s="26">
        <v>316</v>
      </c>
      <c r="R103" s="26">
        <v>1028</v>
      </c>
      <c r="S103" s="27">
        <v>505</v>
      </c>
    </row>
    <row r="104" spans="4:19" x14ac:dyDescent="0.3">
      <c r="D104" s="9"/>
      <c r="O104" s="29" t="s">
        <v>35</v>
      </c>
      <c r="P104" s="29" t="s">
        <v>134</v>
      </c>
      <c r="Q104" s="26">
        <v>446</v>
      </c>
      <c r="R104" s="26">
        <v>1763</v>
      </c>
      <c r="S104" s="27">
        <v>527</v>
      </c>
    </row>
    <row r="105" spans="4:19" x14ac:dyDescent="0.3">
      <c r="D105" s="9"/>
      <c r="O105" s="29" t="s">
        <v>35</v>
      </c>
      <c r="P105" s="29" t="s">
        <v>135</v>
      </c>
      <c r="Q105" s="26">
        <v>0</v>
      </c>
      <c r="R105" s="26">
        <v>0</v>
      </c>
      <c r="S105" s="27">
        <v>0</v>
      </c>
    </row>
    <row r="106" spans="4:19" x14ac:dyDescent="0.3">
      <c r="D106" s="9"/>
      <c r="O106" s="29" t="s">
        <v>35</v>
      </c>
      <c r="P106" s="29" t="s">
        <v>136</v>
      </c>
      <c r="Q106" s="26">
        <v>254</v>
      </c>
      <c r="R106" s="26">
        <v>642</v>
      </c>
      <c r="S106" s="27">
        <v>308</v>
      </c>
    </row>
    <row r="107" spans="4:19" x14ac:dyDescent="0.3">
      <c r="D107" s="9"/>
      <c r="O107" s="29" t="s">
        <v>35</v>
      </c>
      <c r="P107" s="29" t="s">
        <v>137</v>
      </c>
      <c r="Q107" s="26">
        <v>157</v>
      </c>
      <c r="R107" s="26">
        <v>440</v>
      </c>
      <c r="S107" s="27">
        <v>436</v>
      </c>
    </row>
    <row r="108" spans="4:19" x14ac:dyDescent="0.3">
      <c r="D108" s="9"/>
      <c r="O108" s="29" t="s">
        <v>35</v>
      </c>
      <c r="P108" s="29" t="s">
        <v>138</v>
      </c>
      <c r="Q108" s="26">
        <v>788</v>
      </c>
      <c r="R108" s="26">
        <v>988</v>
      </c>
      <c r="S108" s="27">
        <v>673</v>
      </c>
    </row>
    <row r="109" spans="4:19" x14ac:dyDescent="0.3">
      <c r="D109" s="9"/>
      <c r="O109" s="29" t="s">
        <v>35</v>
      </c>
      <c r="P109" s="29" t="s">
        <v>139</v>
      </c>
      <c r="Q109" s="26">
        <v>398</v>
      </c>
      <c r="R109" s="26">
        <v>454</v>
      </c>
      <c r="S109" s="27">
        <v>333</v>
      </c>
    </row>
    <row r="110" spans="4:19" x14ac:dyDescent="0.3">
      <c r="D110" s="9"/>
      <c r="O110" s="29" t="s">
        <v>35</v>
      </c>
      <c r="P110" s="29" t="s">
        <v>140</v>
      </c>
      <c r="Q110" s="26">
        <v>796</v>
      </c>
      <c r="R110" s="26">
        <v>912</v>
      </c>
      <c r="S110" s="27">
        <v>687</v>
      </c>
    </row>
    <row r="111" spans="4:19" x14ac:dyDescent="0.3">
      <c r="D111" s="9"/>
      <c r="O111" s="29" t="s">
        <v>35</v>
      </c>
      <c r="P111" s="29" t="s">
        <v>141</v>
      </c>
      <c r="Q111" s="26">
        <v>633</v>
      </c>
      <c r="R111" s="26">
        <v>1349</v>
      </c>
      <c r="S111" s="27">
        <v>564</v>
      </c>
    </row>
    <row r="112" spans="4:19" x14ac:dyDescent="0.3">
      <c r="D112" s="9"/>
      <c r="O112" s="29" t="s">
        <v>35</v>
      </c>
      <c r="P112" s="29" t="s">
        <v>142</v>
      </c>
      <c r="Q112" s="26">
        <v>1018</v>
      </c>
      <c r="R112" s="26">
        <v>1622</v>
      </c>
      <c r="S112" s="27">
        <v>826</v>
      </c>
    </row>
    <row r="113" spans="4:19" x14ac:dyDescent="0.3">
      <c r="D113" s="9"/>
      <c r="O113" s="29" t="s">
        <v>35</v>
      </c>
      <c r="P113" s="29" t="s">
        <v>143</v>
      </c>
      <c r="Q113" s="26">
        <v>356</v>
      </c>
      <c r="R113" s="26">
        <v>429</v>
      </c>
      <c r="S113" s="27">
        <v>621</v>
      </c>
    </row>
    <row r="114" spans="4:19" x14ac:dyDescent="0.3">
      <c r="D114" s="9"/>
      <c r="O114" s="29" t="s">
        <v>35</v>
      </c>
      <c r="P114" s="29" t="s">
        <v>144</v>
      </c>
      <c r="Q114" s="26">
        <v>1173</v>
      </c>
      <c r="R114" s="26">
        <v>1342</v>
      </c>
      <c r="S114" s="27">
        <v>605</v>
      </c>
    </row>
    <row r="115" spans="4:19" x14ac:dyDescent="0.3">
      <c r="D115" s="9"/>
      <c r="O115" s="29" t="s">
        <v>35</v>
      </c>
      <c r="P115" s="29" t="s">
        <v>145</v>
      </c>
      <c r="Q115" s="26">
        <v>729</v>
      </c>
      <c r="R115" s="26">
        <v>1085</v>
      </c>
      <c r="S115" s="27">
        <v>838</v>
      </c>
    </row>
    <row r="116" spans="4:19" x14ac:dyDescent="0.3">
      <c r="D116" s="9"/>
      <c r="O116" s="29" t="s">
        <v>35</v>
      </c>
      <c r="P116" s="29" t="s">
        <v>146</v>
      </c>
      <c r="Q116" s="26">
        <v>935</v>
      </c>
      <c r="R116" s="26">
        <v>1436</v>
      </c>
      <c r="S116" s="27">
        <v>1237</v>
      </c>
    </row>
    <row r="117" spans="4:19" x14ac:dyDescent="0.3">
      <c r="D117" s="9"/>
      <c r="O117" s="29" t="s">
        <v>35</v>
      </c>
      <c r="P117" s="29" t="s">
        <v>147</v>
      </c>
      <c r="Q117" s="26">
        <v>930</v>
      </c>
      <c r="R117" s="26">
        <v>1328</v>
      </c>
      <c r="S117" s="27">
        <v>1024</v>
      </c>
    </row>
    <row r="118" spans="4:19" x14ac:dyDescent="0.3">
      <c r="D118" s="9"/>
      <c r="O118" s="29" t="s">
        <v>35</v>
      </c>
      <c r="P118" s="29" t="s">
        <v>148</v>
      </c>
      <c r="Q118" s="26">
        <v>1207</v>
      </c>
      <c r="R118" s="26">
        <v>1863</v>
      </c>
      <c r="S118" s="27">
        <v>1375</v>
      </c>
    </row>
    <row r="119" spans="4:19" x14ac:dyDescent="0.3">
      <c r="D119" s="9"/>
      <c r="O119" s="29" t="s">
        <v>35</v>
      </c>
      <c r="P119" s="29" t="s">
        <v>149</v>
      </c>
      <c r="Q119" s="26">
        <v>1089</v>
      </c>
      <c r="R119" s="26">
        <v>1554</v>
      </c>
      <c r="S119" s="27">
        <v>945</v>
      </c>
    </row>
    <row r="120" spans="4:19" x14ac:dyDescent="0.3">
      <c r="D120" s="9"/>
      <c r="O120" s="29" t="s">
        <v>35</v>
      </c>
      <c r="P120" s="29" t="s">
        <v>150</v>
      </c>
      <c r="Q120" s="26">
        <v>1179</v>
      </c>
      <c r="R120" s="26">
        <v>1541</v>
      </c>
      <c r="S120" s="27">
        <v>1136</v>
      </c>
    </row>
    <row r="121" spans="4:19" x14ac:dyDescent="0.3">
      <c r="D121" s="9"/>
      <c r="O121" s="29" t="s">
        <v>35</v>
      </c>
      <c r="P121" s="29" t="s">
        <v>151</v>
      </c>
      <c r="Q121" s="26">
        <v>646</v>
      </c>
      <c r="R121" s="26">
        <v>1144</v>
      </c>
      <c r="S121" s="27">
        <v>1027</v>
      </c>
    </row>
    <row r="122" spans="4:19" x14ac:dyDescent="0.3">
      <c r="D122" s="9"/>
      <c r="O122" s="29" t="s">
        <v>35</v>
      </c>
      <c r="P122" s="29" t="s">
        <v>152</v>
      </c>
      <c r="Q122" s="26">
        <v>689</v>
      </c>
      <c r="R122" s="26">
        <v>1352</v>
      </c>
      <c r="S122" s="27">
        <v>777</v>
      </c>
    </row>
    <row r="123" spans="4:19" x14ac:dyDescent="0.3">
      <c r="D123" s="9"/>
      <c r="O123" s="29" t="s">
        <v>35</v>
      </c>
      <c r="P123" s="29" t="s">
        <v>153</v>
      </c>
      <c r="Q123" s="26">
        <v>92</v>
      </c>
      <c r="R123" s="26">
        <v>1393</v>
      </c>
      <c r="S123" s="27">
        <v>295</v>
      </c>
    </row>
    <row r="124" spans="4:19" x14ac:dyDescent="0.3">
      <c r="D124" s="9"/>
      <c r="O124" s="29" t="s">
        <v>35</v>
      </c>
      <c r="P124" s="29" t="s">
        <v>154</v>
      </c>
      <c r="Q124" s="26">
        <v>361</v>
      </c>
      <c r="R124" s="26">
        <v>4109</v>
      </c>
      <c r="S124" s="27">
        <v>761</v>
      </c>
    </row>
    <row r="125" spans="4:19" x14ac:dyDescent="0.3">
      <c r="D125" s="9"/>
      <c r="O125" s="29" t="s">
        <v>35</v>
      </c>
      <c r="P125" s="29" t="s">
        <v>155</v>
      </c>
      <c r="Q125" s="26">
        <v>148</v>
      </c>
      <c r="R125" s="26">
        <v>1510</v>
      </c>
      <c r="S125" s="27">
        <v>300</v>
      </c>
    </row>
    <row r="126" spans="4:19" x14ac:dyDescent="0.3">
      <c r="D126" s="9"/>
      <c r="O126" s="29" t="s">
        <v>35</v>
      </c>
      <c r="P126" s="29" t="s">
        <v>156</v>
      </c>
      <c r="Q126" s="26">
        <v>367</v>
      </c>
      <c r="R126" s="26">
        <v>1942</v>
      </c>
      <c r="S126" s="27">
        <v>817</v>
      </c>
    </row>
    <row r="127" spans="4:19" x14ac:dyDescent="0.3">
      <c r="D127" s="9"/>
      <c r="O127" s="29" t="s">
        <v>35</v>
      </c>
      <c r="P127" s="29" t="s">
        <v>157</v>
      </c>
      <c r="Q127" s="26">
        <v>96</v>
      </c>
      <c r="R127" s="26">
        <v>249</v>
      </c>
      <c r="S127" s="27">
        <v>191</v>
      </c>
    </row>
    <row r="128" spans="4:19" x14ac:dyDescent="0.3">
      <c r="D128" s="9"/>
      <c r="O128" s="29" t="s">
        <v>35</v>
      </c>
      <c r="P128" s="29" t="s">
        <v>158</v>
      </c>
      <c r="Q128" s="26">
        <v>104</v>
      </c>
      <c r="R128" s="26">
        <v>281</v>
      </c>
      <c r="S128" s="27">
        <v>241</v>
      </c>
    </row>
    <row r="129" spans="4:19" x14ac:dyDescent="0.3">
      <c r="D129" s="9"/>
      <c r="O129" s="29" t="s">
        <v>35</v>
      </c>
      <c r="P129" s="29" t="s">
        <v>159</v>
      </c>
      <c r="Q129" s="26">
        <v>152</v>
      </c>
      <c r="R129" s="26">
        <v>225</v>
      </c>
      <c r="S129" s="27">
        <v>215</v>
      </c>
    </row>
    <row r="130" spans="4:19" x14ac:dyDescent="0.3">
      <c r="D130" s="9"/>
      <c r="O130" s="29" t="s">
        <v>35</v>
      </c>
      <c r="P130" s="29" t="s">
        <v>160</v>
      </c>
      <c r="Q130" s="26">
        <v>661</v>
      </c>
      <c r="R130" s="26">
        <v>1509</v>
      </c>
      <c r="S130" s="27">
        <v>818</v>
      </c>
    </row>
    <row r="131" spans="4:19" x14ac:dyDescent="0.3">
      <c r="D131" s="9"/>
      <c r="O131" s="29" t="s">
        <v>35</v>
      </c>
      <c r="P131" s="29" t="s">
        <v>161</v>
      </c>
      <c r="Q131" s="26">
        <v>417</v>
      </c>
      <c r="R131" s="26">
        <v>591</v>
      </c>
      <c r="S131" s="27">
        <v>414</v>
      </c>
    </row>
    <row r="132" spans="4:19" x14ac:dyDescent="0.3">
      <c r="D132" s="9"/>
      <c r="O132" s="29" t="s">
        <v>35</v>
      </c>
      <c r="P132" s="29" t="s">
        <v>162</v>
      </c>
      <c r="Q132" s="26">
        <v>588</v>
      </c>
      <c r="R132" s="26">
        <v>1036</v>
      </c>
      <c r="S132" s="27">
        <v>725</v>
      </c>
    </row>
    <row r="133" spans="4:19" x14ac:dyDescent="0.3">
      <c r="D133" s="9"/>
      <c r="O133" s="29" t="s">
        <v>35</v>
      </c>
      <c r="P133" s="29" t="s">
        <v>163</v>
      </c>
      <c r="Q133" s="26">
        <v>99</v>
      </c>
      <c r="R133" s="26">
        <v>566</v>
      </c>
      <c r="S133" s="27">
        <v>200</v>
      </c>
    </row>
    <row r="134" spans="4:19" x14ac:dyDescent="0.3">
      <c r="D134" s="9"/>
      <c r="O134" s="29" t="s">
        <v>35</v>
      </c>
      <c r="P134" s="29" t="s">
        <v>164</v>
      </c>
      <c r="Q134" s="26">
        <v>1113</v>
      </c>
      <c r="R134" s="26">
        <v>1539</v>
      </c>
      <c r="S134" s="27">
        <v>1209</v>
      </c>
    </row>
    <row r="135" spans="4:19" x14ac:dyDescent="0.3">
      <c r="D135" s="9"/>
      <c r="O135" s="29" t="s">
        <v>35</v>
      </c>
      <c r="P135" s="29" t="s">
        <v>165</v>
      </c>
      <c r="Q135" s="26">
        <v>1462</v>
      </c>
      <c r="R135" s="26">
        <v>1993</v>
      </c>
      <c r="S135" s="27">
        <v>1444</v>
      </c>
    </row>
    <row r="136" spans="4:19" x14ac:dyDescent="0.3">
      <c r="D136" s="9"/>
      <c r="O136" s="29" t="s">
        <v>35</v>
      </c>
      <c r="P136" s="29" t="s">
        <v>166</v>
      </c>
      <c r="Q136" s="26">
        <v>1094</v>
      </c>
      <c r="R136" s="26">
        <v>1924</v>
      </c>
      <c r="S136" s="27">
        <v>1466</v>
      </c>
    </row>
    <row r="137" spans="4:19" x14ac:dyDescent="0.3">
      <c r="D137" s="9"/>
      <c r="O137" s="29" t="s">
        <v>35</v>
      </c>
      <c r="P137" s="29" t="s">
        <v>167</v>
      </c>
      <c r="Q137" s="26">
        <v>924</v>
      </c>
      <c r="R137" s="26">
        <v>1799</v>
      </c>
      <c r="S137" s="27">
        <v>1269</v>
      </c>
    </row>
    <row r="138" spans="4:19" x14ac:dyDescent="0.3">
      <c r="D138" s="9"/>
      <c r="O138" s="29" t="s">
        <v>35</v>
      </c>
      <c r="P138" s="29" t="s">
        <v>168</v>
      </c>
      <c r="Q138" s="26">
        <v>0</v>
      </c>
      <c r="R138" s="26">
        <v>0</v>
      </c>
      <c r="S138" s="27">
        <v>0</v>
      </c>
    </row>
    <row r="139" spans="4:19" x14ac:dyDescent="0.3">
      <c r="D139" s="9"/>
      <c r="O139" s="29" t="s">
        <v>35</v>
      </c>
      <c r="P139" s="29" t="s">
        <v>169</v>
      </c>
      <c r="Q139" s="26">
        <v>296</v>
      </c>
      <c r="R139" s="26">
        <v>443</v>
      </c>
      <c r="S139" s="27">
        <v>157</v>
      </c>
    </row>
    <row r="140" spans="4:19" x14ac:dyDescent="0.3">
      <c r="D140" s="9"/>
      <c r="O140" s="29" t="s">
        <v>35</v>
      </c>
      <c r="P140" s="29" t="s">
        <v>170</v>
      </c>
      <c r="Q140" s="26">
        <v>858</v>
      </c>
      <c r="R140" s="26">
        <v>1562</v>
      </c>
      <c r="S140" s="27">
        <v>832</v>
      </c>
    </row>
    <row r="141" spans="4:19" x14ac:dyDescent="0.3">
      <c r="D141" s="9"/>
      <c r="O141" s="29" t="s">
        <v>35</v>
      </c>
      <c r="P141" s="29" t="s">
        <v>171</v>
      </c>
      <c r="Q141" s="26">
        <v>487</v>
      </c>
      <c r="R141" s="26">
        <v>821</v>
      </c>
      <c r="S141" s="27">
        <v>556</v>
      </c>
    </row>
    <row r="142" spans="4:19" x14ac:dyDescent="0.3">
      <c r="D142" s="9"/>
      <c r="O142" s="29" t="s">
        <v>35</v>
      </c>
      <c r="P142" s="29" t="s">
        <v>172</v>
      </c>
      <c r="Q142" s="26">
        <v>985</v>
      </c>
      <c r="R142" s="26">
        <v>2100</v>
      </c>
      <c r="S142" s="27">
        <v>1402</v>
      </c>
    </row>
    <row r="143" spans="4:19" x14ac:dyDescent="0.3">
      <c r="D143" s="9"/>
      <c r="O143" s="29" t="s">
        <v>35</v>
      </c>
      <c r="P143" s="29" t="s">
        <v>173</v>
      </c>
      <c r="Q143" s="26">
        <v>430</v>
      </c>
      <c r="R143" s="26">
        <v>976</v>
      </c>
      <c r="S143" s="27">
        <v>616</v>
      </c>
    </row>
    <row r="144" spans="4:19" x14ac:dyDescent="0.3">
      <c r="D144" s="9"/>
      <c r="O144" s="29" t="s">
        <v>35</v>
      </c>
      <c r="P144" s="29" t="s">
        <v>174</v>
      </c>
      <c r="Q144" s="26">
        <v>11</v>
      </c>
      <c r="R144" s="26">
        <v>4</v>
      </c>
      <c r="S144" s="27">
        <v>351</v>
      </c>
    </row>
    <row r="145" spans="4:19" x14ac:dyDescent="0.3">
      <c r="D145" s="9"/>
      <c r="O145" s="29" t="s">
        <v>35</v>
      </c>
      <c r="P145" s="29" t="s">
        <v>175</v>
      </c>
      <c r="Q145" s="26">
        <v>370</v>
      </c>
      <c r="R145" s="26">
        <v>480</v>
      </c>
      <c r="S145" s="27">
        <v>398</v>
      </c>
    </row>
    <row r="146" spans="4:19" x14ac:dyDescent="0.3">
      <c r="D146" s="9"/>
      <c r="O146" s="29" t="s">
        <v>35</v>
      </c>
      <c r="P146" s="29" t="s">
        <v>176</v>
      </c>
      <c r="Q146" s="26">
        <v>778</v>
      </c>
      <c r="R146" s="26">
        <v>1343</v>
      </c>
      <c r="S146" s="27">
        <v>1071</v>
      </c>
    </row>
    <row r="147" spans="4:19" x14ac:dyDescent="0.3">
      <c r="D147" s="9"/>
      <c r="O147" s="29" t="s">
        <v>35</v>
      </c>
      <c r="P147" s="29" t="s">
        <v>177</v>
      </c>
      <c r="Q147" s="26">
        <v>783</v>
      </c>
      <c r="R147" s="26">
        <v>1429</v>
      </c>
      <c r="S147" s="27">
        <v>1018</v>
      </c>
    </row>
    <row r="148" spans="4:19" x14ac:dyDescent="0.3">
      <c r="D148" s="9"/>
      <c r="O148" s="29" t="s">
        <v>35</v>
      </c>
      <c r="P148" s="29" t="s">
        <v>178</v>
      </c>
      <c r="Q148" s="26">
        <v>1376</v>
      </c>
      <c r="R148" s="26">
        <v>2314</v>
      </c>
      <c r="S148" s="27">
        <v>1440</v>
      </c>
    </row>
    <row r="149" spans="4:19" x14ac:dyDescent="0.3">
      <c r="D149" s="9"/>
      <c r="O149" s="29" t="s">
        <v>35</v>
      </c>
      <c r="P149" s="29" t="s">
        <v>179</v>
      </c>
      <c r="Q149" s="26">
        <v>717</v>
      </c>
      <c r="R149" s="26">
        <v>1732</v>
      </c>
      <c r="S149" s="27">
        <v>1623</v>
      </c>
    </row>
    <row r="150" spans="4:19" x14ac:dyDescent="0.3">
      <c r="D150" s="9"/>
      <c r="O150" s="29" t="s">
        <v>35</v>
      </c>
      <c r="P150" s="29" t="s">
        <v>180</v>
      </c>
      <c r="Q150" s="26">
        <v>301</v>
      </c>
      <c r="R150" s="26">
        <v>720</v>
      </c>
      <c r="S150" s="27">
        <v>629</v>
      </c>
    </row>
    <row r="151" spans="4:19" x14ac:dyDescent="0.3">
      <c r="D151" s="9"/>
      <c r="O151" s="29" t="s">
        <v>35</v>
      </c>
      <c r="P151" s="29" t="s">
        <v>181</v>
      </c>
      <c r="Q151" s="26">
        <v>179</v>
      </c>
      <c r="R151" s="26">
        <v>303</v>
      </c>
      <c r="S151" s="27">
        <v>258</v>
      </c>
    </row>
    <row r="152" spans="4:19" x14ac:dyDescent="0.3">
      <c r="D152" s="9"/>
      <c r="O152" s="29" t="s">
        <v>35</v>
      </c>
      <c r="P152" s="29" t="s">
        <v>182</v>
      </c>
      <c r="Q152" s="26">
        <v>919</v>
      </c>
      <c r="R152" s="26">
        <v>1445</v>
      </c>
      <c r="S152" s="27">
        <v>1250</v>
      </c>
    </row>
    <row r="153" spans="4:19" x14ac:dyDescent="0.3">
      <c r="D153" s="9"/>
      <c r="O153" s="29" t="s">
        <v>35</v>
      </c>
      <c r="P153" s="29" t="s">
        <v>183</v>
      </c>
      <c r="Q153" s="26">
        <v>396</v>
      </c>
      <c r="R153" s="26">
        <v>704</v>
      </c>
      <c r="S153" s="27">
        <v>712</v>
      </c>
    </row>
    <row r="154" spans="4:19" x14ac:dyDescent="0.3">
      <c r="D154" s="9"/>
      <c r="O154" s="29" t="s">
        <v>35</v>
      </c>
      <c r="P154" s="29" t="s">
        <v>184</v>
      </c>
      <c r="Q154" s="26">
        <v>387</v>
      </c>
      <c r="R154" s="26">
        <v>735</v>
      </c>
      <c r="S154" s="27">
        <v>677</v>
      </c>
    </row>
    <row r="155" spans="4:19" x14ac:dyDescent="0.3">
      <c r="D155" s="9"/>
      <c r="O155" s="29" t="s">
        <v>35</v>
      </c>
      <c r="P155" s="29" t="s">
        <v>185</v>
      </c>
      <c r="Q155" s="26">
        <v>869</v>
      </c>
      <c r="R155" s="26">
        <v>1267</v>
      </c>
      <c r="S155" s="27">
        <v>801</v>
      </c>
    </row>
    <row r="156" spans="4:19" x14ac:dyDescent="0.3">
      <c r="D156" s="9"/>
      <c r="O156" s="29" t="s">
        <v>35</v>
      </c>
      <c r="P156" s="29" t="s">
        <v>186</v>
      </c>
      <c r="Q156" s="26">
        <v>1500</v>
      </c>
      <c r="R156" s="26">
        <v>2104</v>
      </c>
      <c r="S156" s="27">
        <v>1570</v>
      </c>
    </row>
    <row r="157" spans="4:19" x14ac:dyDescent="0.3">
      <c r="D157" s="9"/>
      <c r="O157" s="29" t="s">
        <v>35</v>
      </c>
      <c r="P157" s="29" t="s">
        <v>187</v>
      </c>
      <c r="Q157" s="26">
        <v>1064</v>
      </c>
      <c r="R157" s="26">
        <v>1509</v>
      </c>
      <c r="S157" s="27">
        <v>1126</v>
      </c>
    </row>
    <row r="158" spans="4:19" x14ac:dyDescent="0.3">
      <c r="D158" s="9"/>
      <c r="O158" s="29" t="s">
        <v>35</v>
      </c>
      <c r="P158" s="29" t="s">
        <v>188</v>
      </c>
      <c r="Q158" s="26">
        <v>1272</v>
      </c>
      <c r="R158" s="26">
        <v>2058</v>
      </c>
      <c r="S158" s="27">
        <v>1702</v>
      </c>
    </row>
    <row r="159" spans="4:19" x14ac:dyDescent="0.3">
      <c r="D159" s="9"/>
      <c r="O159" s="29" t="s">
        <v>35</v>
      </c>
      <c r="P159" s="29" t="s">
        <v>189</v>
      </c>
      <c r="Q159" s="26">
        <v>916</v>
      </c>
      <c r="R159" s="26">
        <v>1326</v>
      </c>
      <c r="S159" s="27">
        <v>840</v>
      </c>
    </row>
    <row r="160" spans="4:19" x14ac:dyDescent="0.3">
      <c r="D160" s="9"/>
      <c r="O160" s="29" t="s">
        <v>35</v>
      </c>
      <c r="P160" s="29" t="s">
        <v>190</v>
      </c>
      <c r="Q160" s="26">
        <v>877</v>
      </c>
      <c r="R160" s="26">
        <v>1498</v>
      </c>
      <c r="S160" s="27">
        <v>1274</v>
      </c>
    </row>
    <row r="161" spans="4:19" x14ac:dyDescent="0.3">
      <c r="D161" s="9"/>
      <c r="O161" s="29" t="s">
        <v>35</v>
      </c>
      <c r="P161" s="29" t="s">
        <v>191</v>
      </c>
      <c r="Q161" s="26">
        <v>716</v>
      </c>
      <c r="R161" s="26">
        <v>1119</v>
      </c>
      <c r="S161" s="27">
        <v>837</v>
      </c>
    </row>
    <row r="162" spans="4:19" x14ac:dyDescent="0.3">
      <c r="D162" s="9"/>
      <c r="O162" s="29" t="s">
        <v>35</v>
      </c>
      <c r="P162" s="29" t="s">
        <v>192</v>
      </c>
      <c r="Q162" s="26">
        <v>772</v>
      </c>
      <c r="R162" s="26">
        <v>1410</v>
      </c>
      <c r="S162" s="27">
        <v>1199</v>
      </c>
    </row>
    <row r="163" spans="4:19" x14ac:dyDescent="0.3">
      <c r="D163" s="9"/>
      <c r="O163" s="29" t="s">
        <v>35</v>
      </c>
      <c r="P163" s="29" t="s">
        <v>193</v>
      </c>
      <c r="Q163" s="26">
        <v>1190</v>
      </c>
      <c r="R163" s="26">
        <v>1969</v>
      </c>
      <c r="S163" s="27">
        <v>1597</v>
      </c>
    </row>
    <row r="164" spans="4:19" x14ac:dyDescent="0.3">
      <c r="D164" s="9"/>
    </row>
    <row r="165" spans="4:19" x14ac:dyDescent="0.3">
      <c r="D165" s="9"/>
    </row>
    <row r="166" spans="4:19" x14ac:dyDescent="0.3">
      <c r="D166" s="9"/>
    </row>
    <row r="167" spans="4:19" x14ac:dyDescent="0.3">
      <c r="D167" s="9"/>
    </row>
    <row r="168" spans="4:19" x14ac:dyDescent="0.3">
      <c r="D168" s="9"/>
    </row>
    <row r="169" spans="4:19" x14ac:dyDescent="0.3">
      <c r="D169" s="9"/>
    </row>
    <row r="170" spans="4:19" x14ac:dyDescent="0.3">
      <c r="D170" s="9"/>
    </row>
    <row r="171" spans="4:19" x14ac:dyDescent="0.3">
      <c r="D171" s="9"/>
    </row>
    <row r="172" spans="4:19" x14ac:dyDescent="0.3">
      <c r="D172" s="9"/>
    </row>
    <row r="173" spans="4:19" x14ac:dyDescent="0.3">
      <c r="D173" s="9"/>
    </row>
    <row r="174" spans="4:19" x14ac:dyDescent="0.3">
      <c r="D174" s="9"/>
    </row>
    <row r="175" spans="4:19" x14ac:dyDescent="0.3">
      <c r="D175" s="9"/>
    </row>
    <row r="176" spans="4:19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</sheetData>
  <mergeCells count="9">
    <mergeCell ref="E21:I21"/>
    <mergeCell ref="E13:F13"/>
    <mergeCell ref="E10:F10"/>
    <mergeCell ref="G2:I2"/>
    <mergeCell ref="Q4:S4"/>
    <mergeCell ref="E4:L4"/>
    <mergeCell ref="E7:F7"/>
    <mergeCell ref="E15:L15"/>
    <mergeCell ref="E18:J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868F-1B29-459C-A1CB-3886DE7F8EBD}">
  <dimension ref="G3:O23"/>
  <sheetViews>
    <sheetView topLeftCell="A4" workbookViewId="0">
      <selection activeCell="E29" sqref="E29:E30"/>
    </sheetView>
  </sheetViews>
  <sheetFormatPr defaultRowHeight="14.4" x14ac:dyDescent="0.3"/>
  <cols>
    <col min="9" max="9" width="10.5546875" customWidth="1"/>
    <col min="10" max="10" width="12.21875" bestFit="1" customWidth="1"/>
    <col min="11" max="11" width="15.77734375" bestFit="1" customWidth="1"/>
  </cols>
  <sheetData>
    <row r="3" spans="8:11" x14ac:dyDescent="0.3">
      <c r="H3" s="38" t="s">
        <v>195</v>
      </c>
      <c r="I3" s="38" t="s">
        <v>196</v>
      </c>
      <c r="J3" s="38" t="s">
        <v>197</v>
      </c>
      <c r="K3" s="38" t="s">
        <v>198</v>
      </c>
    </row>
    <row r="4" spans="8:11" x14ac:dyDescent="0.3">
      <c r="H4" s="34">
        <v>1</v>
      </c>
      <c r="I4" s="35">
        <v>8000</v>
      </c>
      <c r="J4" s="34" t="s">
        <v>199</v>
      </c>
      <c r="K4" s="34">
        <v>10</v>
      </c>
    </row>
    <row r="5" spans="8:11" x14ac:dyDescent="0.3">
      <c r="H5" s="34">
        <v>2</v>
      </c>
      <c r="I5" s="35">
        <v>11000</v>
      </c>
      <c r="J5" s="34" t="s">
        <v>199</v>
      </c>
      <c r="K5" s="34">
        <v>9</v>
      </c>
    </row>
    <row r="6" spans="8:11" x14ac:dyDescent="0.3">
      <c r="H6" s="34">
        <v>3</v>
      </c>
      <c r="I6" s="35">
        <v>6000</v>
      </c>
      <c r="J6" s="34" t="s">
        <v>200</v>
      </c>
      <c r="K6" s="34">
        <v>5</v>
      </c>
    </row>
    <row r="7" spans="8:11" x14ac:dyDescent="0.3">
      <c r="H7" s="34">
        <v>4</v>
      </c>
      <c r="I7" s="35">
        <v>15000</v>
      </c>
      <c r="J7" s="34" t="s">
        <v>199</v>
      </c>
      <c r="K7" s="34">
        <v>10</v>
      </c>
    </row>
    <row r="8" spans="8:11" x14ac:dyDescent="0.3">
      <c r="H8" s="34">
        <v>5</v>
      </c>
      <c r="I8" s="35">
        <v>10000</v>
      </c>
      <c r="J8" s="34" t="s">
        <v>200</v>
      </c>
      <c r="K8" s="34">
        <v>2</v>
      </c>
    </row>
    <row r="9" spans="8:11" x14ac:dyDescent="0.3">
      <c r="H9" s="34">
        <v>6</v>
      </c>
      <c r="I9" s="35">
        <v>15000</v>
      </c>
      <c r="J9" s="34" t="s">
        <v>199</v>
      </c>
      <c r="K9" s="34">
        <v>5</v>
      </c>
    </row>
    <row r="10" spans="8:11" x14ac:dyDescent="0.3">
      <c r="H10" s="34">
        <v>7</v>
      </c>
      <c r="I10" s="35">
        <v>13000</v>
      </c>
      <c r="J10" s="34" t="s">
        <v>199</v>
      </c>
      <c r="K10" s="34">
        <v>999</v>
      </c>
    </row>
    <row r="11" spans="8:11" x14ac:dyDescent="0.3">
      <c r="H11" s="34">
        <v>8</v>
      </c>
      <c r="I11" s="35">
        <v>8000</v>
      </c>
      <c r="J11" s="34" t="s">
        <v>199</v>
      </c>
      <c r="K11" s="34">
        <v>2</v>
      </c>
    </row>
    <row r="12" spans="8:11" x14ac:dyDescent="0.3">
      <c r="H12" s="34">
        <v>9</v>
      </c>
      <c r="I12" s="35">
        <v>11000</v>
      </c>
      <c r="J12" s="34" t="s">
        <v>200</v>
      </c>
      <c r="K12" s="34">
        <v>5</v>
      </c>
    </row>
    <row r="13" spans="8:11" x14ac:dyDescent="0.3">
      <c r="H13" s="34">
        <v>10</v>
      </c>
      <c r="I13" s="35">
        <v>9000</v>
      </c>
      <c r="J13" s="34" t="s">
        <v>199</v>
      </c>
      <c r="K13" s="34">
        <v>6</v>
      </c>
    </row>
    <row r="15" spans="8:11" x14ac:dyDescent="0.3">
      <c r="J15" s="39" t="s">
        <v>201</v>
      </c>
    </row>
    <row r="16" spans="8:11" ht="15" thickBot="1" x14ac:dyDescent="0.35"/>
    <row r="17" spans="7:15" ht="15" thickBot="1" x14ac:dyDescent="0.35">
      <c r="G17" s="41">
        <v>1</v>
      </c>
      <c r="H17" s="62" t="s">
        <v>202</v>
      </c>
      <c r="I17" s="62"/>
      <c r="J17" s="62"/>
      <c r="K17" s="62"/>
      <c r="L17" s="40"/>
      <c r="M17" s="40"/>
      <c r="O17" s="37">
        <f>SUMIF(J4:J13,"Yes",K4:K13)</f>
        <v>1041</v>
      </c>
    </row>
    <row r="18" spans="7:15" ht="15" thickBot="1" x14ac:dyDescent="0.35">
      <c r="G18" s="41">
        <v>2</v>
      </c>
      <c r="H18" s="62" t="s">
        <v>203</v>
      </c>
      <c r="I18" s="62"/>
      <c r="J18" s="62"/>
      <c r="K18" s="62"/>
      <c r="L18" s="41"/>
      <c r="M18" s="41"/>
      <c r="O18" s="37">
        <f>SUMIF(J4:J13,"No",K4:K13)</f>
        <v>12</v>
      </c>
    </row>
    <row r="19" spans="7:15" ht="15" thickBot="1" x14ac:dyDescent="0.35">
      <c r="G19" s="41"/>
      <c r="H19" s="41"/>
      <c r="I19" s="41"/>
      <c r="J19" s="41"/>
      <c r="K19" s="41"/>
      <c r="L19" s="41"/>
      <c r="M19" s="41"/>
    </row>
    <row r="20" spans="7:15" ht="15" thickBot="1" x14ac:dyDescent="0.35">
      <c r="G20" s="41">
        <v>3</v>
      </c>
      <c r="H20" s="62" t="s">
        <v>204</v>
      </c>
      <c r="I20" s="62"/>
      <c r="J20" s="62"/>
      <c r="K20" s="62"/>
      <c r="L20" s="62"/>
      <c r="M20" s="62"/>
      <c r="N20" s="63"/>
      <c r="O20" s="37">
        <f>SUMIF(I4:I13,"10,000",K4:K13)</f>
        <v>2</v>
      </c>
    </row>
    <row r="21" spans="7:15" ht="15" thickBot="1" x14ac:dyDescent="0.35">
      <c r="G21" s="41"/>
      <c r="H21" s="41"/>
      <c r="I21" s="41"/>
      <c r="J21" s="41"/>
      <c r="K21" s="41"/>
      <c r="L21" s="41"/>
      <c r="M21" s="41"/>
    </row>
    <row r="22" spans="7:15" ht="15" thickBot="1" x14ac:dyDescent="0.35">
      <c r="G22" s="41">
        <v>4</v>
      </c>
      <c r="H22" s="62" t="s">
        <v>205</v>
      </c>
      <c r="I22" s="62"/>
      <c r="J22" s="62"/>
      <c r="K22" s="62"/>
      <c r="L22" s="62"/>
      <c r="M22" s="41"/>
      <c r="O22" s="37">
        <f>SUMIF(I4:I13,"10,000",K4:K13)</f>
        <v>2</v>
      </c>
    </row>
    <row r="23" spans="7:15" ht="15" thickBot="1" x14ac:dyDescent="0.35">
      <c r="G23" s="41">
        <v>5</v>
      </c>
      <c r="H23" s="62" t="s">
        <v>206</v>
      </c>
      <c r="I23" s="62"/>
      <c r="J23" s="62"/>
      <c r="K23" s="62"/>
      <c r="L23" s="62"/>
      <c r="M23" s="41"/>
      <c r="O23" s="37">
        <f>SUMIF(I4:I13,"9,500",K4:K13)</f>
        <v>0</v>
      </c>
    </row>
  </sheetData>
  <mergeCells count="5">
    <mergeCell ref="H17:K17"/>
    <mergeCell ref="H18:K18"/>
    <mergeCell ref="H22:L22"/>
    <mergeCell ref="H23:L23"/>
    <mergeCell ref="H20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F50AD-465B-4469-BFE3-8890E4E2A398}">
  <dimension ref="G3:N50"/>
  <sheetViews>
    <sheetView topLeftCell="A9" zoomScale="62" zoomScaleNormal="122" workbookViewId="0">
      <selection activeCell="H44" sqref="H44:N50"/>
    </sheetView>
  </sheetViews>
  <sheetFormatPr defaultRowHeight="14.4" x14ac:dyDescent="0.3"/>
  <cols>
    <col min="9" max="9" width="14.6640625" bestFit="1" customWidth="1"/>
    <col min="10" max="10" width="11.88671875" bestFit="1" customWidth="1"/>
    <col min="12" max="12" width="10.88671875" bestFit="1" customWidth="1"/>
  </cols>
  <sheetData>
    <row r="3" spans="9:12" x14ac:dyDescent="0.3">
      <c r="J3" s="69" t="s">
        <v>207</v>
      </c>
      <c r="K3" s="69"/>
    </row>
    <row r="5" spans="9:12" x14ac:dyDescent="0.3">
      <c r="I5" s="47" t="s">
        <v>208</v>
      </c>
      <c r="J5" s="47" t="s">
        <v>209</v>
      </c>
      <c r="K5" s="47" t="s">
        <v>210</v>
      </c>
      <c r="L5" s="47" t="s">
        <v>211</v>
      </c>
    </row>
    <row r="6" spans="9:12" x14ac:dyDescent="0.3">
      <c r="I6" s="43" t="s">
        <v>212</v>
      </c>
      <c r="J6" s="43" t="s">
        <v>213</v>
      </c>
      <c r="K6" s="43" t="s">
        <v>214</v>
      </c>
      <c r="L6" s="43">
        <v>28</v>
      </c>
    </row>
    <row r="7" spans="9:12" x14ac:dyDescent="0.3">
      <c r="I7" s="43" t="s">
        <v>215</v>
      </c>
      <c r="J7" s="43" t="s">
        <v>216</v>
      </c>
      <c r="K7" s="43" t="s">
        <v>217</v>
      </c>
      <c r="L7" s="43">
        <v>8</v>
      </c>
    </row>
    <row r="8" spans="9:12" x14ac:dyDescent="0.3">
      <c r="I8" s="43" t="s">
        <v>218</v>
      </c>
      <c r="J8" s="43" t="s">
        <v>219</v>
      </c>
      <c r="K8" s="43" t="s">
        <v>214</v>
      </c>
      <c r="L8" s="43">
        <v>19</v>
      </c>
    </row>
    <row r="9" spans="9:12" x14ac:dyDescent="0.3">
      <c r="I9" s="43" t="s">
        <v>220</v>
      </c>
      <c r="J9" s="43" t="s">
        <v>221</v>
      </c>
      <c r="K9" s="43" t="s">
        <v>222</v>
      </c>
      <c r="L9" s="43">
        <v>2</v>
      </c>
    </row>
    <row r="10" spans="9:12" x14ac:dyDescent="0.3">
      <c r="I10" s="43" t="s">
        <v>223</v>
      </c>
      <c r="J10" s="43" t="s">
        <v>219</v>
      </c>
      <c r="K10" s="43" t="s">
        <v>224</v>
      </c>
      <c r="L10" s="43">
        <v>5</v>
      </c>
    </row>
    <row r="11" spans="9:12" x14ac:dyDescent="0.3">
      <c r="I11" s="43" t="s">
        <v>225</v>
      </c>
      <c r="J11" s="43" t="s">
        <v>216</v>
      </c>
      <c r="K11" s="43" t="s">
        <v>214</v>
      </c>
      <c r="L11" s="43">
        <v>9</v>
      </c>
    </row>
    <row r="12" spans="9:12" x14ac:dyDescent="0.3">
      <c r="I12" s="43" t="s">
        <v>226</v>
      </c>
      <c r="J12" s="43" t="s">
        <v>219</v>
      </c>
      <c r="K12" s="43" t="s">
        <v>227</v>
      </c>
      <c r="L12" s="43">
        <v>18</v>
      </c>
    </row>
    <row r="13" spans="9:12" x14ac:dyDescent="0.3">
      <c r="I13" s="43" t="s">
        <v>228</v>
      </c>
      <c r="J13" s="43" t="s">
        <v>213</v>
      </c>
      <c r="K13" s="43" t="s">
        <v>214</v>
      </c>
      <c r="L13" s="43">
        <v>11</v>
      </c>
    </row>
    <row r="14" spans="9:12" x14ac:dyDescent="0.3">
      <c r="I14" s="43" t="s">
        <v>229</v>
      </c>
      <c r="J14" s="43" t="s">
        <v>221</v>
      </c>
      <c r="K14" s="43" t="s">
        <v>230</v>
      </c>
      <c r="L14" s="43">
        <v>3</v>
      </c>
    </row>
    <row r="15" spans="9:12" x14ac:dyDescent="0.3">
      <c r="I15" s="43" t="s">
        <v>231</v>
      </c>
      <c r="J15" s="43" t="s">
        <v>216</v>
      </c>
      <c r="K15" s="43" t="s">
        <v>232</v>
      </c>
      <c r="L15" s="43">
        <v>15</v>
      </c>
    </row>
    <row r="17" spans="7:14" x14ac:dyDescent="0.3">
      <c r="J17" s="49" t="s">
        <v>194</v>
      </c>
      <c r="L17" s="46"/>
    </row>
    <row r="19" spans="7:14" x14ac:dyDescent="0.3">
      <c r="G19" s="42">
        <v>1</v>
      </c>
      <c r="H19" s="48" t="s">
        <v>233</v>
      </c>
      <c r="I19" s="36"/>
      <c r="J19" s="36"/>
      <c r="K19" s="36"/>
      <c r="L19" s="36"/>
    </row>
    <row r="20" spans="7:14" x14ac:dyDescent="0.3">
      <c r="G20" s="44"/>
      <c r="H20" s="44" t="s">
        <v>234</v>
      </c>
    </row>
    <row r="21" spans="7:14" x14ac:dyDescent="0.3">
      <c r="H21" s="70" t="s">
        <v>235</v>
      </c>
      <c r="I21" s="71"/>
      <c r="J21" s="45">
        <f>SUMIF(K6:K15,"USA",L6:L15)</f>
        <v>67</v>
      </c>
    </row>
    <row r="22" spans="7:14" x14ac:dyDescent="0.3">
      <c r="H22" s="72"/>
      <c r="I22" s="72"/>
      <c r="J22" s="72"/>
      <c r="K22" s="72"/>
      <c r="L22" s="72"/>
      <c r="M22" s="72"/>
      <c r="N22" s="72"/>
    </row>
    <row r="23" spans="7:14" x14ac:dyDescent="0.3">
      <c r="H23" s="72"/>
      <c r="I23" s="72"/>
      <c r="J23" s="72"/>
      <c r="K23" s="72"/>
      <c r="L23" s="72"/>
      <c r="M23" s="72"/>
      <c r="N23" s="72"/>
    </row>
    <row r="24" spans="7:14" x14ac:dyDescent="0.3">
      <c r="H24" s="72"/>
      <c r="I24" s="72"/>
      <c r="J24" s="72"/>
      <c r="K24" s="72"/>
      <c r="L24" s="72"/>
      <c r="M24" s="72"/>
      <c r="N24" s="72"/>
    </row>
    <row r="25" spans="7:14" x14ac:dyDescent="0.3">
      <c r="H25" s="72"/>
      <c r="I25" s="72"/>
      <c r="J25" s="72"/>
      <c r="K25" s="72"/>
      <c r="L25" s="72"/>
      <c r="M25" s="72"/>
      <c r="N25" s="72"/>
    </row>
    <row r="26" spans="7:14" x14ac:dyDescent="0.3">
      <c r="H26" s="72"/>
      <c r="I26" s="72"/>
      <c r="J26" s="72"/>
      <c r="K26" s="72"/>
      <c r="L26" s="72"/>
      <c r="M26" s="72"/>
      <c r="N26" s="72"/>
    </row>
    <row r="27" spans="7:14" x14ac:dyDescent="0.3">
      <c r="H27" s="72"/>
      <c r="I27" s="72"/>
      <c r="J27" s="72"/>
      <c r="K27" s="72"/>
      <c r="L27" s="72"/>
      <c r="M27" s="72"/>
      <c r="N27" s="72"/>
    </row>
    <row r="28" spans="7:14" x14ac:dyDescent="0.3">
      <c r="H28" s="72"/>
      <c r="I28" s="72"/>
      <c r="J28" s="72"/>
      <c r="K28" s="72"/>
      <c r="L28" s="72"/>
      <c r="M28" s="72"/>
      <c r="N28" s="72"/>
    </row>
    <row r="30" spans="7:14" x14ac:dyDescent="0.3">
      <c r="G30" s="42">
        <v>2</v>
      </c>
      <c r="H30" s="67" t="s">
        <v>236</v>
      </c>
      <c r="I30" s="67"/>
      <c r="J30" s="67"/>
      <c r="K30" s="67"/>
      <c r="L30" s="67"/>
    </row>
    <row r="31" spans="7:14" x14ac:dyDescent="0.3">
      <c r="H31" s="44" t="s">
        <v>234</v>
      </c>
    </row>
    <row r="32" spans="7:14" x14ac:dyDescent="0.3">
      <c r="H32" s="65" t="s">
        <v>235</v>
      </c>
      <c r="I32" s="66"/>
      <c r="J32" s="45">
        <f>SUMIF(J6:J15,"Figure Skating",L6:L15)</f>
        <v>5</v>
      </c>
    </row>
    <row r="33" spans="7:14" x14ac:dyDescent="0.3">
      <c r="H33" s="64"/>
      <c r="I33" s="64"/>
      <c r="J33" s="64"/>
      <c r="K33" s="64"/>
      <c r="L33" s="64"/>
      <c r="M33" s="64"/>
      <c r="N33" s="64"/>
    </row>
    <row r="34" spans="7:14" x14ac:dyDescent="0.3">
      <c r="H34" s="64"/>
      <c r="I34" s="64"/>
      <c r="J34" s="64"/>
      <c r="K34" s="64"/>
      <c r="L34" s="64"/>
      <c r="M34" s="64"/>
      <c r="N34" s="64"/>
    </row>
    <row r="35" spans="7:14" x14ac:dyDescent="0.3">
      <c r="H35" s="64"/>
      <c r="I35" s="64"/>
      <c r="J35" s="64"/>
      <c r="K35" s="64"/>
      <c r="L35" s="64"/>
      <c r="M35" s="64"/>
      <c r="N35" s="64"/>
    </row>
    <row r="36" spans="7:14" x14ac:dyDescent="0.3">
      <c r="H36" s="64"/>
      <c r="I36" s="64"/>
      <c r="J36" s="64"/>
      <c r="K36" s="64"/>
      <c r="L36" s="64"/>
      <c r="M36" s="64"/>
      <c r="N36" s="64"/>
    </row>
    <row r="37" spans="7:14" x14ac:dyDescent="0.3">
      <c r="H37" s="64"/>
      <c r="I37" s="64"/>
      <c r="J37" s="64"/>
      <c r="K37" s="64"/>
      <c r="L37" s="64"/>
      <c r="M37" s="64"/>
      <c r="N37" s="64"/>
    </row>
    <row r="38" spans="7:14" x14ac:dyDescent="0.3">
      <c r="H38" s="64"/>
      <c r="I38" s="64"/>
      <c r="J38" s="64"/>
      <c r="K38" s="64"/>
      <c r="L38" s="64"/>
      <c r="M38" s="64"/>
      <c r="N38" s="64"/>
    </row>
    <row r="39" spans="7:14" x14ac:dyDescent="0.3">
      <c r="H39" s="64"/>
      <c r="I39" s="64"/>
      <c r="J39" s="64"/>
      <c r="K39" s="64"/>
      <c r="L39" s="64"/>
      <c r="M39" s="64"/>
      <c r="N39" s="64"/>
    </row>
    <row r="41" spans="7:14" x14ac:dyDescent="0.3">
      <c r="G41" s="42">
        <v>2</v>
      </c>
      <c r="H41" s="67" t="s">
        <v>237</v>
      </c>
      <c r="I41" s="67"/>
      <c r="J41" s="67"/>
      <c r="K41" s="67"/>
      <c r="L41" s="67"/>
      <c r="M41" s="67"/>
    </row>
    <row r="42" spans="7:14" x14ac:dyDescent="0.3">
      <c r="H42" s="44" t="s">
        <v>234</v>
      </c>
    </row>
    <row r="43" spans="7:14" x14ac:dyDescent="0.3">
      <c r="H43" s="65" t="s">
        <v>235</v>
      </c>
      <c r="I43" s="66"/>
      <c r="J43" s="45">
        <f>SUMIF(K6:K15,USA/Jamaica,L6:L15)</f>
        <v>0</v>
      </c>
    </row>
    <row r="44" spans="7:14" x14ac:dyDescent="0.3">
      <c r="H44" s="68"/>
      <c r="I44" s="68"/>
      <c r="J44" s="68"/>
      <c r="K44" s="68"/>
      <c r="L44" s="68"/>
      <c r="M44" s="68"/>
      <c r="N44" s="68"/>
    </row>
    <row r="45" spans="7:14" x14ac:dyDescent="0.3">
      <c r="H45" s="68"/>
      <c r="I45" s="68"/>
      <c r="J45" s="68"/>
      <c r="K45" s="68"/>
      <c r="L45" s="68"/>
      <c r="M45" s="68"/>
      <c r="N45" s="68"/>
    </row>
    <row r="46" spans="7:14" x14ac:dyDescent="0.3">
      <c r="H46" s="68"/>
      <c r="I46" s="68"/>
      <c r="J46" s="68"/>
      <c r="K46" s="68"/>
      <c r="L46" s="68"/>
      <c r="M46" s="68"/>
      <c r="N46" s="68"/>
    </row>
    <row r="47" spans="7:14" x14ac:dyDescent="0.3">
      <c r="H47" s="68"/>
      <c r="I47" s="68"/>
      <c r="J47" s="68"/>
      <c r="K47" s="68"/>
      <c r="L47" s="68"/>
      <c r="M47" s="68"/>
      <c r="N47" s="68"/>
    </row>
    <row r="48" spans="7:14" x14ac:dyDescent="0.3">
      <c r="H48" s="68"/>
      <c r="I48" s="68"/>
      <c r="J48" s="68"/>
      <c r="K48" s="68"/>
      <c r="L48" s="68"/>
      <c r="M48" s="68"/>
      <c r="N48" s="68"/>
    </row>
    <row r="49" spans="8:14" x14ac:dyDescent="0.3">
      <c r="H49" s="68"/>
      <c r="I49" s="68"/>
      <c r="J49" s="68"/>
      <c r="K49" s="68"/>
      <c r="L49" s="68"/>
      <c r="M49" s="68"/>
      <c r="N49" s="68"/>
    </row>
    <row r="50" spans="8:14" x14ac:dyDescent="0.3">
      <c r="H50" s="68"/>
      <c r="I50" s="68"/>
      <c r="J50" s="68"/>
      <c r="K50" s="68"/>
      <c r="L50" s="68"/>
      <c r="M50" s="68"/>
      <c r="N50" s="68"/>
    </row>
  </sheetData>
  <mergeCells count="9">
    <mergeCell ref="H33:N39"/>
    <mergeCell ref="H43:I43"/>
    <mergeCell ref="H41:M41"/>
    <mergeCell ref="H44:N50"/>
    <mergeCell ref="J3:K3"/>
    <mergeCell ref="H21:I21"/>
    <mergeCell ref="H22:N28"/>
    <mergeCell ref="H30:L30"/>
    <mergeCell ref="H32:I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Answer-16</vt:lpstr>
      <vt:lpstr>Answer-17</vt:lpstr>
      <vt:lpstr>Answer-18</vt:lpstr>
      <vt:lpstr>Answer-19</vt:lpstr>
      <vt:lpstr>Answer-20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Vadodariya</dc:creator>
  <cp:lastModifiedBy>Dhruv Vadodariya</cp:lastModifiedBy>
  <dcterms:created xsi:type="dcterms:W3CDTF">2023-12-22T05:13:55Z</dcterms:created>
  <dcterms:modified xsi:type="dcterms:W3CDTF">2024-01-31T10:23:29Z</dcterms:modified>
</cp:coreProperties>
</file>