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andomRP" sheetId="1" r:id="rId4"/>
    <sheet name="TreePLRURP" sheetId="2" r:id="rId5"/>
    <sheet name="WeightedLRURP" sheetId="3" r:id="rId6"/>
    <sheet name="RRIPRP" sheetId="4" r:id="rId7"/>
    <sheet name="FIFORP" sheetId="5" r:id="rId8"/>
  </sheets>
</workbook>
</file>

<file path=xl/sharedStrings.xml><?xml version="1.0" encoding="utf-8"?>
<sst xmlns="http://schemas.openxmlformats.org/spreadsheetml/2006/main" uniqueCount="37">
  <si>
    <t>Total access</t>
  </si>
  <si>
    <t>Misses</t>
  </si>
  <si>
    <t>Miss rate</t>
  </si>
  <si>
    <t>Baseline</t>
  </si>
  <si>
    <t>ceaser</t>
  </si>
  <si>
    <t>ceaser_s</t>
  </si>
  <si>
    <t>mirage</t>
  </si>
  <si>
    <t>scatter</t>
  </si>
  <si>
    <t>sass</t>
  </si>
  <si>
    <t>omnetpp</t>
  </si>
  <si>
    <t>lbm</t>
  </si>
  <si>
    <t>mcf</t>
  </si>
  <si>
    <t>perlbench</t>
  </si>
  <si>
    <t>namd</t>
  </si>
  <si>
    <t>povray</t>
  </si>
  <si>
    <t>gcc</t>
  </si>
  <si>
    <t>imagick</t>
  </si>
  <si>
    <t>xz</t>
  </si>
  <si>
    <t>cactu</t>
  </si>
  <si>
    <t>xalancbmk</t>
  </si>
  <si>
    <t>nab</t>
  </si>
  <si>
    <t>fotonik</t>
  </si>
  <si>
    <t>x264</t>
  </si>
  <si>
    <t>blender</t>
  </si>
  <si>
    <t>leela</t>
  </si>
  <si>
    <r>
      <rPr>
        <sz val="10"/>
        <color indexed="8"/>
        <rFont val="Verdana"/>
      </rPr>
      <t xml:space="preserve">Data for script </t>
    </r>
    <r>
      <rPr>
        <b val="1"/>
        <u val="single"/>
        <sz val="10"/>
        <color indexed="11"/>
        <rFont val="Verdana"/>
      </rPr>
      <t>randomrp.py</t>
    </r>
    <r>
      <rPr>
        <sz val="10"/>
        <color indexed="8"/>
        <rFont val="Verdana"/>
      </rPr>
      <t xml:space="preserve"> (Computes normalized miss rate as a percentage)</t>
    </r>
  </si>
  <si>
    <r>
      <rPr>
        <sz val="10"/>
        <color indexed="8"/>
        <rFont val="Arial"/>
      </rPr>
      <t xml:space="preserve">                                                    </t>
    </r>
    <r>
      <rPr>
        <b val="1"/>
        <sz val="10"/>
        <color indexed="8"/>
        <rFont val="Arial"/>
      </rPr>
      <t>Data for Table 2 in the paper</t>
    </r>
  </si>
  <si>
    <t>Average Misses :</t>
  </si>
  <si>
    <t>Normalized Misses :</t>
  </si>
  <si>
    <t>Normalized Misses (as %):</t>
  </si>
  <si>
    <r>
      <rPr>
        <sz val="10"/>
        <color indexed="8"/>
        <rFont val="Verdana"/>
      </rPr>
      <t xml:space="preserve">Data for script </t>
    </r>
    <r>
      <rPr>
        <u val="single"/>
        <sz val="10"/>
        <color indexed="11"/>
        <rFont val="Verdana"/>
      </rPr>
      <t>treePLRURP.py</t>
    </r>
    <r>
      <rPr>
        <sz val="10"/>
        <color indexed="8"/>
        <rFont val="Verdana"/>
      </rPr>
      <t xml:space="preserve"> (Computes normalized miss rate as a percentage)</t>
    </r>
  </si>
  <si>
    <r>
      <rPr>
        <sz val="10"/>
        <color indexed="8"/>
        <rFont val="Verdana"/>
      </rPr>
      <t xml:space="preserve">Data for script </t>
    </r>
    <r>
      <rPr>
        <u val="single"/>
        <sz val="10"/>
        <color indexed="11"/>
        <rFont val="Verdana"/>
      </rPr>
      <t>weighted_LRURP.py</t>
    </r>
    <r>
      <rPr>
        <sz val="10"/>
        <color indexed="8"/>
        <rFont val="Verdana"/>
      </rPr>
      <t xml:space="preserve"> (Computes normalized miss rate as a percentage)</t>
    </r>
  </si>
  <si>
    <t>Geomean</t>
  </si>
  <si>
    <r>
      <rPr>
        <sz val="10"/>
        <color indexed="8"/>
        <rFont val="Verdana"/>
      </rPr>
      <t xml:space="preserve">Data for script </t>
    </r>
    <r>
      <rPr>
        <u val="single"/>
        <sz val="10"/>
        <color indexed="11"/>
        <rFont val="Verdana"/>
      </rPr>
      <t>rriprp.py</t>
    </r>
    <r>
      <rPr>
        <sz val="10"/>
        <color indexed="8"/>
        <rFont val="Verdana"/>
      </rPr>
      <t xml:space="preserve"> (Computes normalized miss rate as a percentage)</t>
    </r>
  </si>
  <si>
    <t>with mcf</t>
  </si>
  <si>
    <t>without mcf</t>
  </si>
  <si>
    <r>
      <rPr>
        <sz val="10"/>
        <color indexed="8"/>
        <rFont val="Verdana"/>
      </rPr>
      <t xml:space="preserve">Data for script </t>
    </r>
    <r>
      <rPr>
        <u val="single"/>
        <sz val="10"/>
        <color indexed="11"/>
        <rFont val="Verdana"/>
      </rPr>
      <t>fiforp.py</t>
    </r>
    <r>
      <rPr>
        <sz val="10"/>
        <color indexed="8"/>
        <rFont val="Verdana"/>
      </rPr>
      <t xml:space="preserve"> (Computes normalized miss rate as a percentage)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</si>
</sst>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u val="single"/>
      <sz val="10"/>
      <color indexed="10"/>
      <name val="Arial"/>
    </font>
    <font>
      <sz val="10"/>
      <color indexed="8"/>
      <name val="Verdana"/>
    </font>
    <font>
      <b val="1"/>
      <u val="single"/>
      <sz val="10"/>
      <color indexed="11"/>
      <name val="Verdana"/>
    </font>
    <font>
      <u val="single"/>
      <sz val="10"/>
      <color indexed="1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1155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andomrp.py/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treeplrurp.py/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treeplrurp.py/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treeplrurp.py/" TargetMode="Externa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treeplrurp.py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43"/>
  <sheetViews>
    <sheetView workbookViewId="0" showGridLines="0" defaultGridColor="1"/>
  </sheetViews>
  <sheetFormatPr defaultColWidth="12.6667" defaultRowHeight="15.75" customHeight="1" outlineLevelRow="0" outlineLevelCol="0"/>
  <cols>
    <col min="1" max="8" width="12.6719" style="1" customWidth="1"/>
    <col min="9" max="9" width="18.8516" style="1" customWidth="1"/>
    <col min="10" max="11" width="12.6719" style="1" customWidth="1"/>
    <col min="12" max="12" width="24.6719" style="1" customWidth="1"/>
    <col min="13" max="23" width="12.6719" style="1" customWidth="1"/>
    <col min="24" max="16384" width="12.6719" style="1" customWidth="1"/>
  </cols>
  <sheetData>
    <row r="1" ht="13.65" customHeight="1">
      <c r="A1" s="2"/>
      <c r="B1" s="2"/>
      <c r="C1" t="s" s="3">
        <v>0</v>
      </c>
      <c r="D1" s="2"/>
      <c r="E1" s="2"/>
      <c r="F1" s="2"/>
      <c r="G1" s="2"/>
      <c r="H1" s="2"/>
      <c r="I1" s="2"/>
      <c r="J1" t="s" s="3">
        <v>1</v>
      </c>
      <c r="K1" s="2"/>
      <c r="L1" s="2"/>
      <c r="M1" s="2"/>
      <c r="N1" s="2"/>
      <c r="O1" s="2"/>
      <c r="P1" s="2"/>
      <c r="Q1" s="2"/>
      <c r="R1" t="s" s="3">
        <v>2</v>
      </c>
      <c r="S1" s="2"/>
      <c r="T1" s="2"/>
      <c r="U1" s="2"/>
      <c r="V1" s="2"/>
      <c r="W1" s="2"/>
    </row>
    <row r="2" ht="13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3.65" customHeight="1">
      <c r="A3" s="2"/>
      <c r="B3" s="2"/>
      <c r="C3" t="s" s="4">
        <v>3</v>
      </c>
      <c r="D3" t="s" s="4">
        <v>4</v>
      </c>
      <c r="E3" t="s" s="4">
        <v>5</v>
      </c>
      <c r="F3" t="s" s="4">
        <v>6</v>
      </c>
      <c r="G3" t="s" s="4">
        <v>7</v>
      </c>
      <c r="H3" t="s" s="4">
        <v>8</v>
      </c>
      <c r="I3" s="2"/>
      <c r="J3" t="s" s="4">
        <v>3</v>
      </c>
      <c r="K3" t="s" s="4">
        <v>4</v>
      </c>
      <c r="L3" t="s" s="4">
        <v>5</v>
      </c>
      <c r="M3" t="s" s="4">
        <v>6</v>
      </c>
      <c r="N3" t="s" s="4">
        <v>7</v>
      </c>
      <c r="O3" t="s" s="4">
        <v>8</v>
      </c>
      <c r="P3" s="2"/>
      <c r="Q3" s="2"/>
      <c r="R3" t="s" s="4">
        <v>3</v>
      </c>
      <c r="S3" t="s" s="4">
        <v>4</v>
      </c>
      <c r="T3" t="s" s="4">
        <v>5</v>
      </c>
      <c r="U3" t="s" s="4">
        <v>6</v>
      </c>
      <c r="V3" t="s" s="4">
        <v>7</v>
      </c>
      <c r="W3" t="s" s="4">
        <v>8</v>
      </c>
    </row>
    <row r="4" ht="13.6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65" customHeight="1">
      <c r="A5" t="s" s="4">
        <v>9</v>
      </c>
      <c r="B5" s="2"/>
      <c r="C5" s="5">
        <v>1117892</v>
      </c>
      <c r="D5" s="5">
        <v>1117892</v>
      </c>
      <c r="E5" s="5">
        <v>1117892</v>
      </c>
      <c r="F5" s="5">
        <v>1117892</v>
      </c>
      <c r="G5" s="5">
        <v>1117892</v>
      </c>
      <c r="H5" s="5">
        <v>1117892</v>
      </c>
      <c r="I5" s="2"/>
      <c r="J5" s="5">
        <v>17299</v>
      </c>
      <c r="K5" s="5">
        <v>17640</v>
      </c>
      <c r="L5" s="5">
        <v>16981</v>
      </c>
      <c r="M5" s="5">
        <v>16755</v>
      </c>
      <c r="N5" s="5">
        <v>16981</v>
      </c>
      <c r="O5" s="5">
        <v>16981</v>
      </c>
      <c r="P5" s="2"/>
      <c r="Q5" s="2"/>
      <c r="R5" s="5">
        <f>(J5/C5)*100</f>
        <v>1.54746612374004</v>
      </c>
      <c r="S5" s="5">
        <f>(K5/D5)*100</f>
        <v>1.57796996489822</v>
      </c>
      <c r="T5" s="5">
        <f>(L5/E5)*100</f>
        <v>1.51901972641364</v>
      </c>
      <c r="U5" s="5">
        <f>(M5/F5)*100</f>
        <v>1.49880310441438</v>
      </c>
      <c r="V5" s="5">
        <f>(N5/G5)*100</f>
        <v>1.51901972641364</v>
      </c>
      <c r="W5" s="5">
        <f>O5/H5*100</f>
        <v>1.51901972641364</v>
      </c>
    </row>
    <row r="6" ht="13.65" customHeight="1">
      <c r="A6" t="s" s="4">
        <v>10</v>
      </c>
      <c r="B6" s="2"/>
      <c r="C6" s="5">
        <v>89802411</v>
      </c>
      <c r="D6" s="5">
        <v>89802411</v>
      </c>
      <c r="E6" s="5">
        <v>89802411</v>
      </c>
      <c r="F6" s="5">
        <v>89802411</v>
      </c>
      <c r="G6" s="5">
        <v>89802411</v>
      </c>
      <c r="H6" s="5">
        <v>89803367</v>
      </c>
      <c r="I6" s="2"/>
      <c r="J6" s="5">
        <v>21604951</v>
      </c>
      <c r="K6" s="5">
        <v>21571057</v>
      </c>
      <c r="L6" s="5">
        <v>21564754</v>
      </c>
      <c r="M6" s="5">
        <v>21512334</v>
      </c>
      <c r="N6" s="5">
        <v>21564754</v>
      </c>
      <c r="O6" s="5">
        <v>24806482</v>
      </c>
      <c r="P6" s="2"/>
      <c r="Q6" s="2"/>
      <c r="R6" s="5">
        <f>(J6/C6)*100</f>
        <v>24.0583195477903</v>
      </c>
      <c r="S6" s="5">
        <f>(K6/D6)*100</f>
        <v>24.0205766858531</v>
      </c>
      <c r="T6" s="5">
        <f>(L6/E6)*100</f>
        <v>24.0135579433385</v>
      </c>
      <c r="U6" s="5">
        <f>(M6/F6)*100</f>
        <v>23.9551853457476</v>
      </c>
      <c r="V6" s="5">
        <f>(N6/G6)*100</f>
        <v>24.0135579433385</v>
      </c>
      <c r="W6" s="5">
        <f>O6/H6*100</f>
        <v>27.623109053361</v>
      </c>
    </row>
    <row r="7" ht="13.65" customHeight="1">
      <c r="A7" t="s" s="4">
        <v>11</v>
      </c>
      <c r="B7" s="2"/>
      <c r="C7" s="5">
        <v>123976326</v>
      </c>
      <c r="D7" s="5">
        <v>123976326</v>
      </c>
      <c r="E7" s="5">
        <v>123976326</v>
      </c>
      <c r="F7" s="5">
        <v>123976326</v>
      </c>
      <c r="G7" s="5">
        <v>123976326</v>
      </c>
      <c r="H7" s="5">
        <v>124363182</v>
      </c>
      <c r="I7" s="2"/>
      <c r="J7" s="5">
        <v>1254002</v>
      </c>
      <c r="K7" s="5">
        <v>3297415</v>
      </c>
      <c r="L7" s="5">
        <v>1559338</v>
      </c>
      <c r="M7" s="5">
        <v>1289687</v>
      </c>
      <c r="N7" s="5">
        <v>1559338</v>
      </c>
      <c r="O7" s="5">
        <v>1578813</v>
      </c>
      <c r="P7" s="2"/>
      <c r="Q7" s="2"/>
      <c r="R7" s="5">
        <f>(J7/C7)*100</f>
        <v>1.01148504755658</v>
      </c>
      <c r="S7" s="5">
        <f>(K7/D7)*100</f>
        <v>2.65971343593453</v>
      </c>
      <c r="T7" s="5">
        <f>(L7/E7)*100</f>
        <v>1.25777077794675</v>
      </c>
      <c r="U7" s="5">
        <f>(M7/F7)*100</f>
        <v>1.04026876873251</v>
      </c>
      <c r="V7" s="5">
        <f>(N7/G7)*100</f>
        <v>1.25777077794675</v>
      </c>
      <c r="W7" s="5">
        <f>O7/H7*100</f>
        <v>1.26951801538819</v>
      </c>
    </row>
    <row r="8" ht="13.65" customHeight="1">
      <c r="A8" t="s" s="4">
        <v>12</v>
      </c>
      <c r="B8" s="2"/>
      <c r="C8" s="5">
        <v>117111733</v>
      </c>
      <c r="D8" s="5">
        <v>117111733</v>
      </c>
      <c r="E8" s="5">
        <v>117111733</v>
      </c>
      <c r="F8" s="5">
        <v>117111733</v>
      </c>
      <c r="G8" s="5">
        <v>117111733</v>
      </c>
      <c r="H8" s="5">
        <v>117259452</v>
      </c>
      <c r="I8" s="2"/>
      <c r="J8" s="5">
        <v>659588</v>
      </c>
      <c r="K8" s="5">
        <v>677654</v>
      </c>
      <c r="L8" s="5">
        <v>674942</v>
      </c>
      <c r="M8" s="5">
        <v>668754</v>
      </c>
      <c r="N8" s="5">
        <v>674942</v>
      </c>
      <c r="O8" s="5">
        <v>992852</v>
      </c>
      <c r="P8" s="2"/>
      <c r="Q8" s="2"/>
      <c r="R8" s="5">
        <f>(J8/C8)*100</f>
        <v>0.563212568974622</v>
      </c>
      <c r="S8" s="5">
        <f>(K8/D8)*100</f>
        <v>0.578638862768771</v>
      </c>
      <c r="T8" s="5">
        <f>(L8/E8)*100</f>
        <v>0.576323125540291</v>
      </c>
      <c r="U8" s="5">
        <f>(M8/F8)*100</f>
        <v>0.571039282631058</v>
      </c>
      <c r="V8" s="5">
        <f>(N8/G8)*100</f>
        <v>0.576323125540291</v>
      </c>
      <c r="W8" s="5">
        <f>O8/H8*100</f>
        <v>0.846713832501963</v>
      </c>
    </row>
    <row r="9" ht="13.65" customHeight="1">
      <c r="A9" t="s" s="4">
        <v>13</v>
      </c>
      <c r="B9" s="2"/>
      <c r="C9" s="5">
        <v>88626393</v>
      </c>
      <c r="D9" s="5">
        <v>88626393</v>
      </c>
      <c r="E9" s="5">
        <v>88626393</v>
      </c>
      <c r="F9" s="5">
        <v>88626393</v>
      </c>
      <c r="G9" s="5">
        <v>88626393</v>
      </c>
      <c r="H9" s="5">
        <v>88811901</v>
      </c>
      <c r="I9" s="2"/>
      <c r="J9" s="5">
        <v>117181</v>
      </c>
      <c r="K9" s="5">
        <v>117398</v>
      </c>
      <c r="L9" s="5">
        <v>117364</v>
      </c>
      <c r="M9" s="5">
        <v>117302</v>
      </c>
      <c r="N9" s="5">
        <v>117364</v>
      </c>
      <c r="O9" s="5">
        <v>119121</v>
      </c>
      <c r="P9" s="2"/>
      <c r="Q9" s="2"/>
      <c r="R9" s="5">
        <f>(J9/C9)*100</f>
        <v>0.132219078350622</v>
      </c>
      <c r="S9" s="5">
        <f>(K9/D9)*100</f>
        <v>0.132463926406212</v>
      </c>
      <c r="T9" s="5">
        <f>(L9/E9)*100</f>
        <v>0.132425563116396</v>
      </c>
      <c r="U9" s="5">
        <f>(M9/F9)*100</f>
        <v>0.132355606529084</v>
      </c>
      <c r="V9" s="5">
        <f>(N9/G9)*100</f>
        <v>0.132425563116396</v>
      </c>
      <c r="W9" s="5">
        <f>O9/H9*100</f>
        <v>0.134127294494012</v>
      </c>
    </row>
    <row r="10" ht="13.65" customHeight="1">
      <c r="A10" t="s" s="4">
        <v>14</v>
      </c>
      <c r="B10" s="2"/>
      <c r="C10" s="5">
        <v>391990</v>
      </c>
      <c r="D10" s="5">
        <v>391990</v>
      </c>
      <c r="E10" s="5">
        <v>391990</v>
      </c>
      <c r="F10" s="5">
        <v>391990</v>
      </c>
      <c r="G10" s="5">
        <v>391990</v>
      </c>
      <c r="H10" s="5">
        <v>391213</v>
      </c>
      <c r="I10" s="2"/>
      <c r="J10" s="5">
        <v>7370</v>
      </c>
      <c r="K10" s="5">
        <v>7370</v>
      </c>
      <c r="L10" s="5">
        <v>7370</v>
      </c>
      <c r="M10" s="5">
        <v>7370</v>
      </c>
      <c r="N10" s="5">
        <v>7370</v>
      </c>
      <c r="O10" s="5">
        <v>7390</v>
      </c>
      <c r="P10" s="2"/>
      <c r="Q10" s="2"/>
      <c r="R10" s="5">
        <f>(J10/C10)*100</f>
        <v>1.88015000382663</v>
      </c>
      <c r="S10" s="5">
        <f>(K10/D10)*100</f>
        <v>1.88015000382663</v>
      </c>
      <c r="T10" s="5">
        <f>(L10/E10)*100</f>
        <v>1.88015000382663</v>
      </c>
      <c r="U10" s="5">
        <f>(M10/F10)*100</f>
        <v>1.88015000382663</v>
      </c>
      <c r="V10" s="5">
        <f>(N10/G10)*100</f>
        <v>1.88015000382663</v>
      </c>
      <c r="W10" s="5">
        <f>O10/H10*100</f>
        <v>1.88899653130136</v>
      </c>
    </row>
    <row r="11" ht="13.65" customHeight="1">
      <c r="A11" t="s" s="4">
        <v>15</v>
      </c>
      <c r="B11" s="2"/>
      <c r="C11" s="5">
        <v>101858659</v>
      </c>
      <c r="D11" s="5">
        <v>101858659</v>
      </c>
      <c r="E11" s="5">
        <v>101858659</v>
      </c>
      <c r="F11" s="5">
        <v>101858659</v>
      </c>
      <c r="G11" s="5">
        <v>101858659</v>
      </c>
      <c r="H11" s="5">
        <v>102646388</v>
      </c>
      <c r="I11" s="2"/>
      <c r="J11" s="5">
        <v>605652</v>
      </c>
      <c r="K11" s="5">
        <v>606599</v>
      </c>
      <c r="L11" s="5">
        <v>606427</v>
      </c>
      <c r="M11" s="5">
        <v>606188</v>
      </c>
      <c r="N11" s="5">
        <v>606427</v>
      </c>
      <c r="O11" s="5">
        <v>640812</v>
      </c>
      <c r="P11" s="2"/>
      <c r="Q11" s="2"/>
      <c r="R11" s="5">
        <f>(J11/C11)*100</f>
        <v>0.594600406039117</v>
      </c>
      <c r="S11" s="5">
        <f>(K11/D11)*100</f>
        <v>0.5955301257205829</v>
      </c>
      <c r="T11" s="5">
        <f>(L11/E11)*100</f>
        <v>0.595361264278965</v>
      </c>
      <c r="U11" s="5">
        <f>(M11/F11)*100</f>
        <v>0.595126625415322</v>
      </c>
      <c r="V11" s="5">
        <f>(N11/G11)*100</f>
        <v>0.595361264278965</v>
      </c>
      <c r="W11" s="5">
        <f>O11/H11*100</f>
        <v>0.624290842070351</v>
      </c>
    </row>
    <row r="12" ht="13.65" customHeight="1">
      <c r="A12" t="s" s="4">
        <v>16</v>
      </c>
      <c r="B12" s="2"/>
      <c r="C12" s="5">
        <v>56073624</v>
      </c>
      <c r="D12" s="5">
        <v>56073624</v>
      </c>
      <c r="E12" s="5">
        <v>56073624</v>
      </c>
      <c r="F12" s="5">
        <v>56073624</v>
      </c>
      <c r="G12" s="5">
        <v>56073624</v>
      </c>
      <c r="H12" s="5">
        <v>55621857</v>
      </c>
      <c r="I12" s="2"/>
      <c r="J12" s="5">
        <v>991672</v>
      </c>
      <c r="K12" s="5">
        <v>996615</v>
      </c>
      <c r="L12" s="5">
        <v>996848</v>
      </c>
      <c r="M12" s="5">
        <v>997750</v>
      </c>
      <c r="N12" s="5">
        <v>996848</v>
      </c>
      <c r="O12" s="5">
        <v>680420</v>
      </c>
      <c r="P12" s="2"/>
      <c r="Q12" s="2"/>
      <c r="R12" s="5">
        <f>(J12/C12)*100</f>
        <v>1.76851776157717</v>
      </c>
      <c r="S12" s="5">
        <f>(K12/D12)*100</f>
        <v>1.77733295782702</v>
      </c>
      <c r="T12" s="5">
        <f>(L12/E12)*100</f>
        <v>1.77774848295876</v>
      </c>
      <c r="U12" s="5">
        <f>(M12/F12)*100</f>
        <v>1.77935708239582</v>
      </c>
      <c r="V12" s="5">
        <f>(N12/G12)*100</f>
        <v>1.77774848295876</v>
      </c>
      <c r="W12" s="5">
        <f>O12/H12*100</f>
        <v>1.2232960866445</v>
      </c>
    </row>
    <row r="13" ht="13.65" customHeight="1">
      <c r="A13" t="s" s="4">
        <v>17</v>
      </c>
      <c r="B13" s="2"/>
      <c r="C13" s="5">
        <v>39145232</v>
      </c>
      <c r="D13" s="5">
        <v>39145232</v>
      </c>
      <c r="E13" s="5">
        <v>39145232</v>
      </c>
      <c r="F13" s="5">
        <v>39145232</v>
      </c>
      <c r="G13" s="5">
        <v>39145232</v>
      </c>
      <c r="H13" s="5">
        <v>37026904</v>
      </c>
      <c r="I13" s="2"/>
      <c r="J13" s="5">
        <v>803448</v>
      </c>
      <c r="K13" s="5">
        <v>802251</v>
      </c>
      <c r="L13" s="5">
        <v>802125</v>
      </c>
      <c r="M13" s="5">
        <v>802101</v>
      </c>
      <c r="N13" s="5">
        <v>802125</v>
      </c>
      <c r="O13" s="5">
        <v>822486</v>
      </c>
      <c r="P13" s="2"/>
      <c r="Q13" s="2"/>
      <c r="R13" s="5">
        <f>(J13/C13)*100</f>
        <v>2.05247985246326</v>
      </c>
      <c r="S13" s="5">
        <f>(K13/D13)*100</f>
        <v>2.04942200879024</v>
      </c>
      <c r="T13" s="5">
        <f>(L13/E13)*100</f>
        <v>2.04910013050887</v>
      </c>
      <c r="U13" s="5">
        <f>(M13/F13)*100</f>
        <v>2.04903882036004</v>
      </c>
      <c r="V13" s="5">
        <f>(N13/G13)*100</f>
        <v>2.04910013050887</v>
      </c>
      <c r="W13" s="5">
        <f>O13/H13*100</f>
        <v>2.22131993536376</v>
      </c>
    </row>
    <row r="14" ht="13.65" customHeight="1">
      <c r="A14" t="s" s="4">
        <v>18</v>
      </c>
      <c r="B14" s="2"/>
      <c r="C14" s="5">
        <v>83871879</v>
      </c>
      <c r="D14" s="5">
        <v>83871879</v>
      </c>
      <c r="E14" s="5">
        <v>83871879</v>
      </c>
      <c r="F14" s="5">
        <v>83871879</v>
      </c>
      <c r="G14" s="5">
        <v>83871879</v>
      </c>
      <c r="H14" s="5">
        <v>82769450</v>
      </c>
      <c r="I14" s="2"/>
      <c r="J14" s="5">
        <v>1202160</v>
      </c>
      <c r="K14" s="5">
        <v>1202576</v>
      </c>
      <c r="L14" s="5">
        <v>1202075</v>
      </c>
      <c r="M14" s="5">
        <v>1202273</v>
      </c>
      <c r="N14" s="5">
        <v>1202075</v>
      </c>
      <c r="O14" s="5">
        <v>1219808</v>
      </c>
      <c r="P14" s="2"/>
      <c r="Q14" s="2"/>
      <c r="R14" s="5">
        <f>(J14/C14)*100</f>
        <v>1.43332904226457</v>
      </c>
      <c r="S14" s="5">
        <f>(K14/D14)*100</f>
        <v>1.43382503687559</v>
      </c>
      <c r="T14" s="5">
        <f>(L14/E14)*100</f>
        <v>1.43322769721184</v>
      </c>
      <c r="U14" s="5">
        <f>(M14/F14)*100</f>
        <v>1.43346377156997</v>
      </c>
      <c r="V14" s="5">
        <f>(N14/G14)*100</f>
        <v>1.43322769721184</v>
      </c>
      <c r="W14" s="5">
        <f>O14/H14*100</f>
        <v>1.47374182140874</v>
      </c>
    </row>
    <row r="15" ht="13.65" customHeight="1">
      <c r="A15" t="s" s="4">
        <v>19</v>
      </c>
      <c r="B15" s="2"/>
      <c r="C15" s="5">
        <v>99898202</v>
      </c>
      <c r="D15" s="5">
        <v>99898202</v>
      </c>
      <c r="E15" s="5">
        <v>99898202</v>
      </c>
      <c r="F15" s="5">
        <v>99898202</v>
      </c>
      <c r="G15" s="5">
        <v>99898202</v>
      </c>
      <c r="H15" s="5">
        <v>102305136</v>
      </c>
      <c r="I15" s="2"/>
      <c r="J15" s="5">
        <v>225135</v>
      </c>
      <c r="K15" s="5">
        <v>226727</v>
      </c>
      <c r="L15" s="5">
        <v>226284</v>
      </c>
      <c r="M15" s="5">
        <v>226049</v>
      </c>
      <c r="N15" s="5">
        <v>226284</v>
      </c>
      <c r="O15" s="5">
        <v>270509</v>
      </c>
      <c r="P15" s="2"/>
      <c r="Q15" s="2"/>
      <c r="R15" s="5">
        <f>(J15/C15)*100</f>
        <v>0.225364416468677</v>
      </c>
      <c r="S15" s="5">
        <f>(K15/D15)*100</f>
        <v>0.226958038744281</v>
      </c>
      <c r="T15" s="5">
        <f>(L15/E15)*100</f>
        <v>0.2265145873196</v>
      </c>
      <c r="U15" s="5">
        <f>(M15/F15)*100</f>
        <v>0.226279347850525</v>
      </c>
      <c r="V15" s="5">
        <f>(N15/G15)*100</f>
        <v>0.2265145873196</v>
      </c>
      <c r="W15" s="5">
        <f>O15/H15*100</f>
        <v>0.264413900002049</v>
      </c>
    </row>
    <row r="16" ht="13.65" customHeight="1">
      <c r="A16" t="s" s="4">
        <v>20</v>
      </c>
      <c r="B16" s="2"/>
      <c r="C16" s="5">
        <v>1158</v>
      </c>
      <c r="D16" s="5">
        <v>1158</v>
      </c>
      <c r="E16" s="5">
        <v>1158</v>
      </c>
      <c r="F16" s="5">
        <v>1158</v>
      </c>
      <c r="G16" s="5">
        <v>1158</v>
      </c>
      <c r="H16" s="5">
        <v>1197</v>
      </c>
      <c r="I16" s="2"/>
      <c r="J16" s="5">
        <v>379</v>
      </c>
      <c r="K16" s="5">
        <v>379</v>
      </c>
      <c r="L16" s="5">
        <v>379</v>
      </c>
      <c r="M16" s="5">
        <v>379</v>
      </c>
      <c r="N16" s="5">
        <v>379</v>
      </c>
      <c r="O16" s="5">
        <v>389</v>
      </c>
      <c r="P16" s="2"/>
      <c r="Q16" s="2"/>
      <c r="R16" s="5">
        <f>(J16/C16)*100</f>
        <v>32.7288428324698</v>
      </c>
      <c r="S16" s="5">
        <f>(K16/D16)*100</f>
        <v>32.7288428324698</v>
      </c>
      <c r="T16" s="5">
        <f>(L16/E16)*100</f>
        <v>32.7288428324698</v>
      </c>
      <c r="U16" s="5">
        <f>(M16/F16)*100</f>
        <v>32.7288428324698</v>
      </c>
      <c r="V16" s="5">
        <f>(N16/G16)*100</f>
        <v>32.7288428324698</v>
      </c>
      <c r="W16" s="5">
        <f>O16/H16*100</f>
        <v>32.4979114452799</v>
      </c>
    </row>
    <row r="17" ht="13.65" customHeight="1">
      <c r="A17" t="s" s="4">
        <v>21</v>
      </c>
      <c r="B17" s="2"/>
      <c r="C17" s="5">
        <v>3572</v>
      </c>
      <c r="D17" s="5">
        <v>3572</v>
      </c>
      <c r="E17" s="5">
        <v>3572</v>
      </c>
      <c r="F17" s="5">
        <v>3572</v>
      </c>
      <c r="G17" s="5">
        <v>3572</v>
      </c>
      <c r="H17" s="5">
        <v>4510</v>
      </c>
      <c r="I17" s="2"/>
      <c r="J17" s="5">
        <v>602</v>
      </c>
      <c r="K17" s="5">
        <v>602</v>
      </c>
      <c r="L17" s="5">
        <v>602</v>
      </c>
      <c r="M17" s="5">
        <v>602</v>
      </c>
      <c r="N17" s="5">
        <v>602</v>
      </c>
      <c r="O17" s="5">
        <v>639</v>
      </c>
      <c r="P17" s="2"/>
      <c r="Q17" s="2"/>
      <c r="R17" s="5">
        <f>(J17/C17)*100</f>
        <v>16.8533034714446</v>
      </c>
      <c r="S17" s="5">
        <f>(K17/D17)*100</f>
        <v>16.8533034714446</v>
      </c>
      <c r="T17" s="5">
        <f>(L17/E17)*100</f>
        <v>16.8533034714446</v>
      </c>
      <c r="U17" s="5">
        <f>(M17/F17)*100</f>
        <v>16.8533034714446</v>
      </c>
      <c r="V17" s="5">
        <f>(N17/G17)*100</f>
        <v>16.8533034714446</v>
      </c>
      <c r="W17" s="5">
        <f>O17/H17*100</f>
        <v>14.1685144124169</v>
      </c>
    </row>
    <row r="18" ht="13.65" customHeight="1">
      <c r="A18" t="s" s="4">
        <v>22</v>
      </c>
      <c r="B18" s="2"/>
      <c r="C18" s="5">
        <v>23475664</v>
      </c>
      <c r="D18" s="5">
        <v>23475664</v>
      </c>
      <c r="E18" s="5">
        <v>23475664</v>
      </c>
      <c r="F18" s="5">
        <v>23475664</v>
      </c>
      <c r="G18" s="5">
        <v>23475664</v>
      </c>
      <c r="H18" s="5">
        <v>23479341</v>
      </c>
      <c r="I18" s="2"/>
      <c r="J18" s="5">
        <v>2105681</v>
      </c>
      <c r="K18" s="5">
        <v>2147392</v>
      </c>
      <c r="L18" s="5">
        <v>2146539</v>
      </c>
      <c r="M18" s="5">
        <v>2140619</v>
      </c>
      <c r="N18" s="5">
        <v>2146539</v>
      </c>
      <c r="O18" s="5">
        <v>2672771</v>
      </c>
      <c r="P18" s="2"/>
      <c r="Q18" s="2"/>
      <c r="R18" s="5">
        <f>(J18/C18)*100</f>
        <v>8.96963340419253</v>
      </c>
      <c r="S18" s="5">
        <f>(K18/D18)*100</f>
        <v>9.14731101961589</v>
      </c>
      <c r="T18" s="5">
        <f>(L18/E18)*100</f>
        <v>9.143677469570189</v>
      </c>
      <c r="U18" s="5">
        <f>(M18/F18)*100</f>
        <v>9.118459865501571</v>
      </c>
      <c r="V18" s="5">
        <f>(N18/G18)*100</f>
        <v>9.143677469570189</v>
      </c>
      <c r="W18" s="5">
        <f>O18/H18*100</f>
        <v>11.3835009253454</v>
      </c>
    </row>
    <row r="19" ht="13.65" customHeight="1">
      <c r="A19" t="s" s="4">
        <v>23</v>
      </c>
      <c r="B19" s="2"/>
      <c r="C19" s="5">
        <v>87918223</v>
      </c>
      <c r="D19" s="5">
        <v>87918223</v>
      </c>
      <c r="E19" s="5">
        <v>87918223</v>
      </c>
      <c r="F19" s="5">
        <v>87918223</v>
      </c>
      <c r="G19" s="5">
        <v>87918223</v>
      </c>
      <c r="H19" s="5">
        <v>87918223</v>
      </c>
      <c r="I19" s="2"/>
      <c r="J19" s="5">
        <v>988892</v>
      </c>
      <c r="K19" s="5">
        <v>989069</v>
      </c>
      <c r="L19" s="5">
        <v>989228</v>
      </c>
      <c r="M19" s="5">
        <v>989207</v>
      </c>
      <c r="N19" s="5">
        <v>989228</v>
      </c>
      <c r="O19" s="5">
        <v>989228</v>
      </c>
      <c r="P19" s="2"/>
      <c r="Q19" s="2"/>
      <c r="R19" s="5">
        <f>(J19/C19)*100</f>
        <v>1.1247861549704</v>
      </c>
      <c r="S19" s="5">
        <f>(K19/D19)*100</f>
        <v>1.12498747842071</v>
      </c>
      <c r="T19" s="5">
        <f>(L19/E19)*100</f>
        <v>1.12516832829981</v>
      </c>
      <c r="U19" s="5">
        <f>(M19/F19)*100</f>
        <v>1.12514444246672</v>
      </c>
      <c r="V19" s="5">
        <f>(N19/G19)*100</f>
        <v>1.12516832829981</v>
      </c>
      <c r="W19" s="5">
        <f>O19/H19*100</f>
        <v>1.12516832829981</v>
      </c>
    </row>
    <row r="20" ht="13.65" customHeight="1">
      <c r="A20" t="s" s="4">
        <v>24</v>
      </c>
      <c r="B20" s="2"/>
      <c r="C20" s="5">
        <v>59114775</v>
      </c>
      <c r="D20" s="5">
        <v>59114775</v>
      </c>
      <c r="E20" s="5">
        <v>59114775</v>
      </c>
      <c r="F20" s="5">
        <v>59114775</v>
      </c>
      <c r="G20" s="5">
        <v>59114775</v>
      </c>
      <c r="H20" s="5">
        <v>57557866</v>
      </c>
      <c r="I20" s="2"/>
      <c r="J20" s="5">
        <v>102162</v>
      </c>
      <c r="K20" s="5">
        <v>102979</v>
      </c>
      <c r="L20" s="5">
        <v>102237</v>
      </c>
      <c r="M20" s="5">
        <v>102091</v>
      </c>
      <c r="N20" s="5">
        <v>102237</v>
      </c>
      <c r="O20" s="5">
        <v>122730</v>
      </c>
      <c r="P20" s="2"/>
      <c r="Q20" s="2"/>
      <c r="R20" s="5">
        <f>(J20/C20)*100</f>
        <v>0.17281973922763</v>
      </c>
      <c r="S20" s="5">
        <f>(K20/D20)*100</f>
        <v>0.174201796420607</v>
      </c>
      <c r="T20" s="5">
        <f>(L20/E20)*100</f>
        <v>0.17294661106297</v>
      </c>
      <c r="U20" s="5">
        <f>(M20/F20)*100</f>
        <v>0.172699633890174</v>
      </c>
      <c r="V20" s="5">
        <f>(N20/G20)*100</f>
        <v>0.17294661106297</v>
      </c>
      <c r="W20" s="5">
        <f>O20/H20*100</f>
        <v>0.213228892120497</v>
      </c>
    </row>
    <row r="21" ht="13.6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6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6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6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" customHeight="1">
      <c r="A25" s="2"/>
      <c r="B25" s="2"/>
      <c r="C25" s="2"/>
      <c r="D25" t="s" s="6">
        <v>25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3.65" customHeight="1">
      <c r="A26" s="2"/>
      <c r="B26" s="2"/>
      <c r="C26" s="2"/>
      <c r="D26" s="2"/>
      <c r="E26" t="s" s="4">
        <v>4</v>
      </c>
      <c r="F26" t="s" s="4">
        <v>5</v>
      </c>
      <c r="G26" t="s" s="4">
        <v>6</v>
      </c>
      <c r="H26" t="s" s="4">
        <v>7</v>
      </c>
      <c r="I26" t="s" s="4">
        <v>8</v>
      </c>
      <c r="J26" s="2"/>
      <c r="K26" s="2"/>
      <c r="L26" s="2"/>
      <c r="M26" t="s" s="4">
        <v>26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3.6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3.65" customHeight="1">
      <c r="A28" s="2"/>
      <c r="B28" s="2"/>
      <c r="C28" s="2"/>
      <c r="D28" t="s" s="4">
        <v>9</v>
      </c>
      <c r="E28" s="5">
        <f>S5/R5*100</f>
        <v>101.971212208798</v>
      </c>
      <c r="F28" s="5">
        <f>T5/R5*100</f>
        <v>98.16174345337861</v>
      </c>
      <c r="G28" s="5">
        <f>U5/R5*100</f>
        <v>96.8553095554656</v>
      </c>
      <c r="H28" s="5">
        <f>V5/R5*100</f>
        <v>98.16174345337861</v>
      </c>
      <c r="I28" s="5">
        <f>W5/R5*100</f>
        <v>98.16174345337861</v>
      </c>
      <c r="J28" s="2"/>
      <c r="K28" s="2"/>
      <c r="L28" t="s" s="4">
        <v>27</v>
      </c>
      <c r="M28" s="5">
        <f>AVERAGE(J5:J20)</f>
        <v>1917885.875</v>
      </c>
      <c r="N28" s="5">
        <f>AVERAGE(K5:K20)</f>
        <v>2047732.6875</v>
      </c>
      <c r="O28" s="5">
        <f>AVERAGE(L5:L20)</f>
        <v>1938343.3125</v>
      </c>
      <c r="P28" s="5">
        <f>AVERAGE(M5:M20)</f>
        <v>1917466.3125</v>
      </c>
      <c r="Q28" s="5">
        <f>AVERAGE(N5:N20)</f>
        <v>1938343.3125</v>
      </c>
      <c r="R28" s="5">
        <f>AVERAGE(O5:O20)</f>
        <v>2183839.4375</v>
      </c>
      <c r="S28" s="2"/>
      <c r="T28" s="2"/>
      <c r="U28" s="2"/>
      <c r="V28" s="2"/>
      <c r="W28" s="2"/>
    </row>
    <row r="29" ht="13.65" customHeight="1">
      <c r="A29" s="2"/>
      <c r="B29" s="2"/>
      <c r="C29" s="2"/>
      <c r="D29" t="s" s="4">
        <v>10</v>
      </c>
      <c r="E29" s="5">
        <f>S6/R6*100</f>
        <v>99.8431192924251</v>
      </c>
      <c r="F29" s="5">
        <f>T6/R6*100</f>
        <v>99.8139454238984</v>
      </c>
      <c r="G29" s="5">
        <f>U6/R6*100</f>
        <v>99.5713158525564</v>
      </c>
      <c r="H29" s="5">
        <f>V6/R6*100</f>
        <v>99.8139454238984</v>
      </c>
      <c r="I29" s="5">
        <f>W6/R6*100</f>
        <v>114.817283885890</v>
      </c>
      <c r="J29" s="2"/>
      <c r="K29" s="2"/>
      <c r="L29" t="s" s="4">
        <v>28</v>
      </c>
      <c r="M29" s="2"/>
      <c r="N29" s="5">
        <f>N28/M28</f>
        <v>1.06770309651506</v>
      </c>
      <c r="O29" s="5">
        <f>O28/M28</f>
        <v>1.01066666049668</v>
      </c>
      <c r="P29" s="5">
        <f>P28/M28</f>
        <v>0.999781236983144</v>
      </c>
      <c r="Q29" s="5">
        <f>Q28/M28</f>
        <v>1.01066666049668</v>
      </c>
      <c r="R29" s="5">
        <f>R28/M28</f>
        <v>1.1386701711331</v>
      </c>
      <c r="S29" s="2"/>
      <c r="T29" s="2"/>
      <c r="U29" s="2"/>
      <c r="V29" s="2"/>
      <c r="W29" s="2"/>
    </row>
    <row r="30" ht="13.65" customHeight="1">
      <c r="A30" s="2"/>
      <c r="B30" s="2"/>
      <c r="C30" s="2"/>
      <c r="D30" t="s" s="4">
        <v>11</v>
      </c>
      <c r="E30" s="5">
        <v>150</v>
      </c>
      <c r="F30" s="5">
        <f>T7/R7*100</f>
        <v>124.348924483374</v>
      </c>
      <c r="G30" s="5">
        <f>U7/R7*100</f>
        <v>102.845689241325</v>
      </c>
      <c r="H30" s="5">
        <f>V7/R7*100</f>
        <v>124.348924483374</v>
      </c>
      <c r="I30" s="5">
        <f>W7/R7*100</f>
        <v>125.510309663493</v>
      </c>
      <c r="J30" s="2"/>
      <c r="K30" s="2"/>
      <c r="L30" t="s" s="4">
        <v>29</v>
      </c>
      <c r="M30" s="2"/>
      <c r="N30" s="5">
        <f>(N29-1)*100</f>
        <v>6.770309651506</v>
      </c>
      <c r="O30" s="5">
        <f>(O29-1)*100</f>
        <v>1.066666049668</v>
      </c>
      <c r="P30" s="5">
        <f>(P29-1)*100</f>
        <v>-0.0218763016856</v>
      </c>
      <c r="Q30" s="5">
        <f>(Q29-1)*100</f>
        <v>1.066666049668</v>
      </c>
      <c r="R30" s="5">
        <f>(R29-1)*100</f>
        <v>13.867017113310</v>
      </c>
      <c r="S30" s="2"/>
      <c r="T30" s="2"/>
      <c r="U30" s="2"/>
      <c r="V30" s="2"/>
      <c r="W30" s="2"/>
    </row>
    <row r="31" ht="13.65" customHeight="1">
      <c r="A31" s="2"/>
      <c r="B31" s="2"/>
      <c r="C31" s="2"/>
      <c r="D31" t="s" s="4">
        <v>12</v>
      </c>
      <c r="E31" s="5">
        <f>S8/R8*100</f>
        <v>102.738982516359</v>
      </c>
      <c r="F31" s="5">
        <f>T8/R8*100</f>
        <v>102.327816758340</v>
      </c>
      <c r="G31" s="5">
        <f>U8/R8*100</f>
        <v>101.389655360619</v>
      </c>
      <c r="H31" s="5">
        <f>V8/R8*100</f>
        <v>102.327816758340</v>
      </c>
      <c r="I31" s="5">
        <f>W8/R8*100</f>
        <v>150.336458940091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3.65" customHeight="1">
      <c r="A32" s="2"/>
      <c r="B32" s="2"/>
      <c r="C32" s="2"/>
      <c r="D32" t="s" s="4">
        <v>13</v>
      </c>
      <c r="E32" s="5">
        <f>S9/R9*100</f>
        <v>100.185183604851</v>
      </c>
      <c r="F32" s="5">
        <f>T9/R9*100</f>
        <v>100.156168662155</v>
      </c>
      <c r="G32" s="5">
        <f>U9/R9*100</f>
        <v>100.103259060769</v>
      </c>
      <c r="H32" s="5">
        <f>V9/R9*100</f>
        <v>100.156168662155</v>
      </c>
      <c r="I32" s="5">
        <f>W9/R9*100</f>
        <v>101.443222995648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3.65" customHeight="1">
      <c r="A33" s="2"/>
      <c r="B33" s="2"/>
      <c r="C33" s="2"/>
      <c r="D33" t="s" s="4">
        <v>14</v>
      </c>
      <c r="E33" s="5">
        <f>S10/R10*100</f>
        <v>100</v>
      </c>
      <c r="F33" s="5">
        <f>T10/R10*100</f>
        <v>100</v>
      </c>
      <c r="G33" s="5">
        <f>U10/R10*100</f>
        <v>100</v>
      </c>
      <c r="H33" s="5">
        <f>V10/R10*100</f>
        <v>100</v>
      </c>
      <c r="I33" s="5">
        <f>W10/R10*100</f>
        <v>100.470522429419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3.65" customHeight="1">
      <c r="A34" s="2"/>
      <c r="B34" s="2"/>
      <c r="C34" s="2"/>
      <c r="D34" t="s" s="4">
        <v>15</v>
      </c>
      <c r="E34" s="5">
        <f>S11/R11*100</f>
        <v>100.156360418194</v>
      </c>
      <c r="F34" s="5">
        <f>T11/R11*100</f>
        <v>100.127961271489</v>
      </c>
      <c r="G34" s="5">
        <f>U11/R11*100</f>
        <v>100.088499666475</v>
      </c>
      <c r="H34" s="5">
        <f>V11/R11*100</f>
        <v>100.127961271489</v>
      </c>
      <c r="I34" s="5">
        <f>W11/R11*100</f>
        <v>104.993342710446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3.65" customHeight="1">
      <c r="A35" s="2"/>
      <c r="B35" s="2"/>
      <c r="C35" s="2"/>
      <c r="D35" t="s" s="4">
        <v>16</v>
      </c>
      <c r="E35" s="5">
        <f>S12/R12*100</f>
        <v>100.498451100767</v>
      </c>
      <c r="F35" s="5">
        <f>T12/R12*100</f>
        <v>100.521946772723</v>
      </c>
      <c r="G35" s="5">
        <f>U12/R12*100</f>
        <v>100.612904266734</v>
      </c>
      <c r="H35" s="5">
        <f>V12/R12*100</f>
        <v>100.521946772723</v>
      </c>
      <c r="I35" s="5">
        <f>W12/R12*100</f>
        <v>69.17069837927779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3.65" customHeight="1">
      <c r="A36" s="2"/>
      <c r="B36" s="2"/>
      <c r="C36" s="2"/>
      <c r="D36" t="s" s="4">
        <v>17</v>
      </c>
      <c r="E36" s="5">
        <f>S13/R13*100</f>
        <v>99.8510171162289</v>
      </c>
      <c r="F36" s="5">
        <f>T13/R13*100</f>
        <v>99.83533470741089</v>
      </c>
      <c r="G36" s="5">
        <f>U13/R13*100</f>
        <v>99.83234758192189</v>
      </c>
      <c r="H36" s="5">
        <f>V13/R13*100</f>
        <v>99.83533470741089</v>
      </c>
      <c r="I36" s="5">
        <f>W13/R13*100</f>
        <v>108.226150561131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3.65" customHeight="1">
      <c r="A37" s="2"/>
      <c r="B37" s="2"/>
      <c r="C37" s="2"/>
      <c r="D37" t="s" s="4">
        <v>18</v>
      </c>
      <c r="E37" s="5">
        <f>S14/R14*100</f>
        <v>100.034604378785</v>
      </c>
      <c r="F37" s="5">
        <f>T14/R14*100</f>
        <v>99.9929293937581</v>
      </c>
      <c r="G37" s="5">
        <f>U14/R14*100</f>
        <v>100.009399747122</v>
      </c>
      <c r="H37" s="5">
        <f>V14/R14*100</f>
        <v>99.9929293937581</v>
      </c>
      <c r="I37" s="5">
        <f>W14/R14*100</f>
        <v>102.819504660306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3.65" customHeight="1">
      <c r="A38" s="2"/>
      <c r="B38" s="2"/>
      <c r="C38" s="2"/>
      <c r="D38" t="s" s="4">
        <v>19</v>
      </c>
      <c r="E38" s="5">
        <f>S15/R15*100</f>
        <v>100.707131276789</v>
      </c>
      <c r="F38" s="5">
        <f>T15/R15*100</f>
        <v>100.510360450397</v>
      </c>
      <c r="G38" s="5">
        <f>U15/R15*100</f>
        <v>100.405978635041</v>
      </c>
      <c r="H38" s="5">
        <f>V15/R15*100</f>
        <v>100.510360450397</v>
      </c>
      <c r="I38" s="5">
        <f>W15/R15*100</f>
        <v>117.327262282686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3.65" customHeight="1">
      <c r="A39" s="2"/>
      <c r="B39" s="2"/>
      <c r="C39" s="2"/>
      <c r="D39" t="s" s="4">
        <v>20</v>
      </c>
      <c r="E39" s="5">
        <f>S16/R16*100</f>
        <v>100</v>
      </c>
      <c r="F39" s="5">
        <f>T16/R16*100</f>
        <v>100</v>
      </c>
      <c r="G39" s="5">
        <f>U16/R16*100</f>
        <v>100</v>
      </c>
      <c r="H39" s="5">
        <f>V16/R16*100</f>
        <v>100</v>
      </c>
      <c r="I39" s="5">
        <f>W16/R16*100</f>
        <v>99.2944101679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3.65" customHeight="1">
      <c r="A40" s="2"/>
      <c r="B40" s="2"/>
      <c r="C40" s="2"/>
      <c r="D40" t="s" s="4">
        <v>21</v>
      </c>
      <c r="E40" s="5">
        <f>S17/R17*100</f>
        <v>100</v>
      </c>
      <c r="F40" s="5">
        <f>T17/R17*100</f>
        <v>100</v>
      </c>
      <c r="G40" s="5">
        <f>U17/R17*100</f>
        <v>100</v>
      </c>
      <c r="H40" s="5">
        <f>V17/R17*100</f>
        <v>100</v>
      </c>
      <c r="I40" s="5">
        <f>W17/R17*100</f>
        <v>84.069656945437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3.65" customHeight="1">
      <c r="A41" s="2"/>
      <c r="B41" s="2"/>
      <c r="C41" s="2"/>
      <c r="D41" t="s" s="4">
        <v>22</v>
      </c>
      <c r="E41" s="5">
        <f>S18/R18*100</f>
        <v>101.980879344972</v>
      </c>
      <c r="F41" s="5">
        <f>T18/R18*100</f>
        <v>101.940369885087</v>
      </c>
      <c r="G41" s="5">
        <f>U18/R18*100</f>
        <v>101.659225685182</v>
      </c>
      <c r="H41" s="5">
        <f>V18/R18*100</f>
        <v>101.940369885087</v>
      </c>
      <c r="I41" s="5">
        <f>W18/R18*100</f>
        <v>126.911551591669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3.65" customHeight="1">
      <c r="A42" s="2"/>
      <c r="B42" s="2"/>
      <c r="C42" s="2"/>
      <c r="D42" t="s" s="4">
        <v>23</v>
      </c>
      <c r="E42" s="5">
        <f>S19/R19*100</f>
        <v>100.017898820093</v>
      </c>
      <c r="F42" s="5">
        <f>T19/R19*100</f>
        <v>100.033977421194</v>
      </c>
      <c r="G42" s="5">
        <f>U19/R19*100</f>
        <v>100.031853832370</v>
      </c>
      <c r="H42" s="5">
        <f>V19/R19*100</f>
        <v>100.033977421194</v>
      </c>
      <c r="I42" s="5">
        <f>W19/R19*100</f>
        <v>100.033977421194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3.65" customHeight="1">
      <c r="A43" s="2"/>
      <c r="B43" s="2"/>
      <c r="C43" s="2"/>
      <c r="D43" t="s" s="4">
        <v>24</v>
      </c>
      <c r="E43" s="5">
        <f>S20/R20*100</f>
        <v>100.799710264090</v>
      </c>
      <c r="F43" s="5">
        <f>T20/R20*100</f>
        <v>100.073412814941</v>
      </c>
      <c r="G43" s="5">
        <f>U20/R20*100</f>
        <v>99.93050253518911</v>
      </c>
      <c r="H43" s="5">
        <f>V20/R20*100</f>
        <v>100.073412814941</v>
      </c>
      <c r="I43" s="5">
        <f>W20/R20*100</f>
        <v>123.382255449212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</sheetData>
  <mergeCells count="5">
    <mergeCell ref="C1:G1"/>
    <mergeCell ref="J1:N1"/>
    <mergeCell ref="R1:V1"/>
    <mergeCell ref="D25:I25"/>
    <mergeCell ref="M26:R26"/>
  </mergeCells>
  <hyperlinks>
    <hyperlink ref="D25" r:id="rId1" location="" tooltip="" display="Data for script randomrp.py (Computes normalized miss rate as a percentage)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42"/>
  <sheetViews>
    <sheetView workbookViewId="0" showGridLines="0" defaultGridColor="1"/>
  </sheetViews>
  <sheetFormatPr defaultColWidth="12.6667" defaultRowHeight="15.75" customHeight="1" outlineLevelRow="0" outlineLevelCol="0"/>
  <cols>
    <col min="1" max="12" width="12.6719" style="7" customWidth="1"/>
    <col min="13" max="13" width="23.8516" style="7" customWidth="1"/>
    <col min="14" max="22" width="12.6719" style="7" customWidth="1"/>
    <col min="23" max="16384" width="12.6719" style="7" customWidth="1"/>
  </cols>
  <sheetData>
    <row r="1" ht="13.65" customHeight="1">
      <c r="A1" s="2"/>
      <c r="B1" s="2"/>
      <c r="C1" t="s" s="3">
        <v>0</v>
      </c>
      <c r="D1" s="2"/>
      <c r="E1" s="2"/>
      <c r="F1" s="2"/>
      <c r="G1" s="2"/>
      <c r="H1" s="2"/>
      <c r="I1" s="2"/>
      <c r="J1" t="s" s="3">
        <v>1</v>
      </c>
      <c r="K1" s="2"/>
      <c r="L1" s="2"/>
      <c r="M1" s="2"/>
      <c r="N1" s="2"/>
      <c r="O1" s="2"/>
      <c r="P1" s="2"/>
      <c r="Q1" s="2"/>
      <c r="R1" t="s" s="3">
        <v>2</v>
      </c>
      <c r="S1" s="2"/>
      <c r="T1" s="2"/>
      <c r="U1" s="2"/>
      <c r="V1" s="2"/>
    </row>
    <row r="2" ht="13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3.65" customHeight="1">
      <c r="A3" s="2"/>
      <c r="B3" s="2"/>
      <c r="C3" t="s" s="4">
        <v>3</v>
      </c>
      <c r="D3" t="s" s="4">
        <v>4</v>
      </c>
      <c r="E3" t="s" s="4">
        <v>5</v>
      </c>
      <c r="F3" t="s" s="4">
        <v>6</v>
      </c>
      <c r="G3" t="s" s="4">
        <v>7</v>
      </c>
      <c r="H3" s="2"/>
      <c r="I3" s="2"/>
      <c r="J3" t="s" s="4">
        <v>3</v>
      </c>
      <c r="K3" t="s" s="4">
        <v>4</v>
      </c>
      <c r="L3" t="s" s="4">
        <v>5</v>
      </c>
      <c r="M3" t="s" s="4">
        <v>6</v>
      </c>
      <c r="N3" t="s" s="4">
        <v>7</v>
      </c>
      <c r="O3" s="2"/>
      <c r="P3" s="2"/>
      <c r="Q3" t="s" s="4">
        <v>3</v>
      </c>
      <c r="R3" t="s" s="4">
        <v>4</v>
      </c>
      <c r="S3" t="s" s="4">
        <v>5</v>
      </c>
      <c r="T3" t="s" s="4">
        <v>6</v>
      </c>
      <c r="U3" t="s" s="4">
        <v>7</v>
      </c>
      <c r="V3" s="2"/>
    </row>
    <row r="4" ht="13.6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3.65" customHeight="1">
      <c r="A5" t="s" s="4">
        <v>9</v>
      </c>
      <c r="B5" s="2"/>
      <c r="C5" s="5">
        <v>1117892</v>
      </c>
      <c r="D5" s="5">
        <v>1117892</v>
      </c>
      <c r="E5" s="5">
        <v>1117892</v>
      </c>
      <c r="F5" s="5">
        <v>1117892</v>
      </c>
      <c r="G5" s="5">
        <v>1117892</v>
      </c>
      <c r="H5" s="2"/>
      <c r="I5" s="2"/>
      <c r="J5" s="5">
        <v>17712</v>
      </c>
      <c r="K5" s="5">
        <v>17771</v>
      </c>
      <c r="L5" s="5">
        <v>24293</v>
      </c>
      <c r="M5" s="5">
        <v>16755</v>
      </c>
      <c r="N5" s="5">
        <v>24333</v>
      </c>
      <c r="O5" s="2"/>
      <c r="P5" s="2"/>
      <c r="Q5" s="5">
        <f>(J5/C5)*100</f>
        <v>1.5844106586325</v>
      </c>
      <c r="R5" s="5">
        <f>(K5/D5)*100</f>
        <v>1.58968844933142</v>
      </c>
      <c r="S5" s="5">
        <f>(L5/E5)*100</f>
        <v>2.17310795676148</v>
      </c>
      <c r="T5" s="5">
        <f>(M5/F5)*100</f>
        <v>1.49880310441438</v>
      </c>
      <c r="U5" s="5">
        <f>(N5/G5)*100</f>
        <v>2.17668611994719</v>
      </c>
      <c r="V5" s="2"/>
    </row>
    <row r="6" ht="13.65" customHeight="1">
      <c r="A6" t="s" s="4">
        <v>10</v>
      </c>
      <c r="B6" s="2"/>
      <c r="C6" s="5">
        <v>89802411</v>
      </c>
      <c r="D6" s="5">
        <v>89802411</v>
      </c>
      <c r="E6" s="5">
        <v>89802411</v>
      </c>
      <c r="F6" s="5">
        <v>89802411</v>
      </c>
      <c r="G6" s="5">
        <v>89802411</v>
      </c>
      <c r="H6" s="2"/>
      <c r="I6" s="2"/>
      <c r="J6" s="5">
        <v>19598504</v>
      </c>
      <c r="K6" s="5">
        <v>19709749</v>
      </c>
      <c r="L6" s="5">
        <v>20988521</v>
      </c>
      <c r="M6" s="5">
        <v>21512334</v>
      </c>
      <c r="N6" s="5">
        <v>20988521</v>
      </c>
      <c r="O6" s="2"/>
      <c r="P6" s="2"/>
      <c r="Q6" s="5">
        <f>(J6/C6)*100</f>
        <v>21.8240287557536</v>
      </c>
      <c r="R6" s="5">
        <f>(K6/D6)*100</f>
        <v>21.9479062761466</v>
      </c>
      <c r="S6" s="5">
        <f>(L6/E6)*100</f>
        <v>23.3718903159515</v>
      </c>
      <c r="T6" s="5">
        <f>(M6/F6)*100</f>
        <v>23.9551853457476</v>
      </c>
      <c r="U6" s="5">
        <f>(N6/G6)*100</f>
        <v>23.3718903159515</v>
      </c>
      <c r="V6" s="2"/>
    </row>
    <row r="7" ht="13.65" customHeight="1">
      <c r="A7" t="s" s="4">
        <v>11</v>
      </c>
      <c r="B7" s="2"/>
      <c r="C7" s="5">
        <v>123976326</v>
      </c>
      <c r="D7" s="5">
        <v>123976326</v>
      </c>
      <c r="E7" s="5">
        <v>123976326</v>
      </c>
      <c r="F7" s="5">
        <v>123976326</v>
      </c>
      <c r="G7" s="5">
        <v>123976326</v>
      </c>
      <c r="H7" s="2"/>
      <c r="I7" s="2"/>
      <c r="J7" s="5">
        <v>2450178</v>
      </c>
      <c r="K7" s="5">
        <v>5356089</v>
      </c>
      <c r="L7" s="5">
        <v>3423236</v>
      </c>
      <c r="M7" s="5">
        <v>1289687</v>
      </c>
      <c r="N7" s="5">
        <v>3423236</v>
      </c>
      <c r="O7" s="2"/>
      <c r="P7" s="2"/>
      <c r="Q7" s="5">
        <f>(J7/C7)*100</f>
        <v>1.97632731913672</v>
      </c>
      <c r="R7" s="5">
        <f>(K7/D7)*100</f>
        <v>4.32025143251946</v>
      </c>
      <c r="S7" s="5">
        <f>(L7/E7)*100</f>
        <v>2.76120136033068</v>
      </c>
      <c r="T7" s="5">
        <f>(M7/F7)*100</f>
        <v>1.04026876873251</v>
      </c>
      <c r="U7" s="5">
        <f>(N7/G7)*100</f>
        <v>2.76120136033068</v>
      </c>
      <c r="V7" s="2"/>
    </row>
    <row r="8" ht="13.65" customHeight="1">
      <c r="A8" t="s" s="4">
        <v>12</v>
      </c>
      <c r="B8" s="2"/>
      <c r="C8" s="5">
        <v>117111733</v>
      </c>
      <c r="D8" s="5">
        <v>117111733</v>
      </c>
      <c r="E8" s="5">
        <v>117111733</v>
      </c>
      <c r="F8" s="5">
        <v>117111733</v>
      </c>
      <c r="G8" s="5">
        <v>117111733</v>
      </c>
      <c r="H8" s="2"/>
      <c r="I8" s="2"/>
      <c r="J8" s="5">
        <v>525365</v>
      </c>
      <c r="K8" s="5">
        <v>553249</v>
      </c>
      <c r="L8" s="5">
        <v>631996</v>
      </c>
      <c r="M8" s="5">
        <v>668754</v>
      </c>
      <c r="N8" s="5">
        <v>631996</v>
      </c>
      <c r="O8" s="2"/>
      <c r="P8" s="2"/>
      <c r="Q8" s="5">
        <f>(J8/C8)*100</f>
        <v>0.448601507758407</v>
      </c>
      <c r="R8" s="5">
        <f>(K8/D8)*100</f>
        <v>0.472411248495486</v>
      </c>
      <c r="S8" s="5">
        <f>(L8/E8)*100</f>
        <v>0.539652162776893</v>
      </c>
      <c r="T8" s="5">
        <f>(M8/F8)*100</f>
        <v>0.571039282631058</v>
      </c>
      <c r="U8" s="5">
        <f>(N8/G8)*100</f>
        <v>0.539652162776893</v>
      </c>
      <c r="V8" s="2"/>
    </row>
    <row r="9" ht="13.65" customHeight="1">
      <c r="A9" t="s" s="4">
        <v>13</v>
      </c>
      <c r="B9" s="2"/>
      <c r="C9" s="5">
        <v>88626393</v>
      </c>
      <c r="D9" s="5">
        <v>88626393</v>
      </c>
      <c r="E9" s="5">
        <v>88626393</v>
      </c>
      <c r="F9" s="5">
        <v>88626393</v>
      </c>
      <c r="G9" s="5">
        <v>88626393</v>
      </c>
      <c r="H9" s="2"/>
      <c r="I9" s="2"/>
      <c r="J9" s="5">
        <v>116426</v>
      </c>
      <c r="K9" s="5">
        <v>116436</v>
      </c>
      <c r="L9" s="5">
        <v>117180</v>
      </c>
      <c r="M9" s="5">
        <v>117302</v>
      </c>
      <c r="N9" s="5">
        <v>117180</v>
      </c>
      <c r="O9" s="2"/>
      <c r="P9" s="2"/>
      <c r="Q9" s="5">
        <f>(J9/C9)*100</f>
        <v>0.131367187650297</v>
      </c>
      <c r="R9" s="5">
        <f>(K9/D9)*100</f>
        <v>0.131378470970831</v>
      </c>
      <c r="S9" s="5">
        <f>(L9/E9)*100</f>
        <v>0.132217950018568</v>
      </c>
      <c r="T9" s="5">
        <f>(M9/F9)*100</f>
        <v>0.132355606529084</v>
      </c>
      <c r="U9" s="5">
        <f>(N9/G9)*100</f>
        <v>0.132217950018568</v>
      </c>
      <c r="V9" s="2"/>
    </row>
    <row r="10" ht="13.65" customHeight="1">
      <c r="A10" t="s" s="4">
        <v>14</v>
      </c>
      <c r="B10" s="2"/>
      <c r="C10" s="5">
        <v>391990</v>
      </c>
      <c r="D10" s="5">
        <v>391990</v>
      </c>
      <c r="E10" s="5">
        <v>391990</v>
      </c>
      <c r="F10" s="5">
        <v>391990</v>
      </c>
      <c r="G10" s="5">
        <v>391990</v>
      </c>
      <c r="H10" s="2"/>
      <c r="I10" s="2"/>
      <c r="J10" s="5">
        <v>7370</v>
      </c>
      <c r="K10" s="5">
        <v>7370</v>
      </c>
      <c r="L10" s="5">
        <v>8900</v>
      </c>
      <c r="M10" s="5">
        <v>7370</v>
      </c>
      <c r="N10" s="5">
        <v>8900</v>
      </c>
      <c r="O10" s="2"/>
      <c r="P10" s="2"/>
      <c r="Q10" s="5">
        <f>(J10/C10)*100</f>
        <v>1.88015000382663</v>
      </c>
      <c r="R10" s="5">
        <f>(K10/D10)*100</f>
        <v>1.88015000382663</v>
      </c>
      <c r="S10" s="5">
        <f>(L10/E10)*100</f>
        <v>2.27046608331845</v>
      </c>
      <c r="T10" s="5">
        <f>(M10/F10)*100</f>
        <v>1.88015000382663</v>
      </c>
      <c r="U10" s="5">
        <f>(N10/G10)*100</f>
        <v>2.27046608331845</v>
      </c>
      <c r="V10" s="2"/>
    </row>
    <row r="11" ht="13.65" customHeight="1">
      <c r="A11" t="s" s="4">
        <v>15</v>
      </c>
      <c r="B11" s="2"/>
      <c r="C11" s="5">
        <v>101858659</v>
      </c>
      <c r="D11" s="5">
        <v>101858659</v>
      </c>
      <c r="E11" s="5">
        <v>101858659</v>
      </c>
      <c r="F11" s="5">
        <v>101858659</v>
      </c>
      <c r="G11" s="5">
        <v>101858659</v>
      </c>
      <c r="H11" s="2"/>
      <c r="I11" s="2"/>
      <c r="J11" s="5">
        <v>587809</v>
      </c>
      <c r="K11" s="5">
        <v>589179</v>
      </c>
      <c r="L11" s="5">
        <v>604016</v>
      </c>
      <c r="M11" s="5">
        <v>606188</v>
      </c>
      <c r="N11" s="5">
        <v>603852</v>
      </c>
      <c r="O11" s="2"/>
      <c r="P11" s="2"/>
      <c r="Q11" s="5">
        <f>(J11/C11)*100</f>
        <v>0.577082994976402</v>
      </c>
      <c r="R11" s="5">
        <f>(K11/D11)*100</f>
        <v>0.578427995993939</v>
      </c>
      <c r="S11" s="5">
        <f>(L11/E11)*100</f>
        <v>0.592994258838613</v>
      </c>
      <c r="T11" s="5">
        <f>(M11/F11)*100</f>
        <v>0.595126625415322</v>
      </c>
      <c r="U11" s="5">
        <f>(N11/G11)*100</f>
        <v>0.592833251417535</v>
      </c>
      <c r="V11" s="2"/>
    </row>
    <row r="12" ht="13.65" customHeight="1">
      <c r="A12" t="s" s="4">
        <v>16</v>
      </c>
      <c r="B12" s="2"/>
      <c r="C12" s="5">
        <v>56073624</v>
      </c>
      <c r="D12" s="5">
        <v>56073624</v>
      </c>
      <c r="E12" s="5">
        <v>56073624</v>
      </c>
      <c r="F12" s="5">
        <v>56073624</v>
      </c>
      <c r="G12" s="5">
        <v>56073624</v>
      </c>
      <c r="H12" s="2"/>
      <c r="I12" s="2"/>
      <c r="J12" s="5">
        <v>1005471</v>
      </c>
      <c r="K12" s="5">
        <v>996837</v>
      </c>
      <c r="L12" s="5">
        <v>1002742</v>
      </c>
      <c r="M12" s="5">
        <v>997750</v>
      </c>
      <c r="N12" s="5">
        <v>1002742</v>
      </c>
      <c r="O12" s="2"/>
      <c r="P12" s="2"/>
      <c r="Q12" s="5">
        <f>(J12/C12)*100</f>
        <v>1.79312647957264</v>
      </c>
      <c r="R12" s="5">
        <f>(K12/D12)*100</f>
        <v>1.77772886589246</v>
      </c>
      <c r="S12" s="5">
        <f>(L12/E12)*100</f>
        <v>1.7882596637592</v>
      </c>
      <c r="T12" s="5">
        <f>(M12/F12)*100</f>
        <v>1.77935708239582</v>
      </c>
      <c r="U12" s="5">
        <f>(N12/G12)*100</f>
        <v>1.7882596637592</v>
      </c>
      <c r="V12" s="2"/>
    </row>
    <row r="13" ht="13.65" customHeight="1">
      <c r="A13" t="s" s="4">
        <v>17</v>
      </c>
      <c r="B13" s="2"/>
      <c r="C13" s="5">
        <v>39145232</v>
      </c>
      <c r="D13" s="5">
        <v>39145232</v>
      </c>
      <c r="E13" s="5">
        <v>39145232</v>
      </c>
      <c r="F13" s="5">
        <v>39145232</v>
      </c>
      <c r="G13" s="5">
        <v>39145232</v>
      </c>
      <c r="H13" s="2"/>
      <c r="I13" s="2"/>
      <c r="J13" s="5">
        <v>789765</v>
      </c>
      <c r="K13" s="5">
        <v>790298</v>
      </c>
      <c r="L13" s="5">
        <v>798910</v>
      </c>
      <c r="M13" s="5">
        <v>802101</v>
      </c>
      <c r="N13" s="5">
        <v>798910</v>
      </c>
      <c r="O13" s="2"/>
      <c r="P13" s="2"/>
      <c r="Q13" s="5">
        <f>(J13/C13)*100</f>
        <v>2.01752540386017</v>
      </c>
      <c r="R13" s="5">
        <f>(K13/D13)*100</f>
        <v>2.01888700008216</v>
      </c>
      <c r="S13" s="5">
        <f>(L13/E13)*100</f>
        <v>2.04088712515486</v>
      </c>
      <c r="T13" s="5">
        <f>(M13/F13)*100</f>
        <v>2.04903882036004</v>
      </c>
      <c r="U13" s="5">
        <f>(N13/G13)*100</f>
        <v>2.04088712515486</v>
      </c>
      <c r="V13" s="2"/>
    </row>
    <row r="14" ht="13.65" customHeight="1">
      <c r="A14" t="s" s="4">
        <v>18</v>
      </c>
      <c r="B14" s="2"/>
      <c r="C14" s="5">
        <v>83871879</v>
      </c>
      <c r="D14" s="5">
        <v>83871879</v>
      </c>
      <c r="E14" s="5">
        <v>83871879</v>
      </c>
      <c r="F14" s="5">
        <v>83871879</v>
      </c>
      <c r="G14" s="5">
        <v>83871879</v>
      </c>
      <c r="H14" s="2"/>
      <c r="I14" s="2"/>
      <c r="J14" s="5">
        <v>1214932</v>
      </c>
      <c r="K14" s="5">
        <v>1212583</v>
      </c>
      <c r="L14" s="5">
        <v>1208253</v>
      </c>
      <c r="M14" s="5">
        <v>1202273</v>
      </c>
      <c r="N14" s="5">
        <v>1208253</v>
      </c>
      <c r="O14" s="2"/>
      <c r="P14" s="2"/>
      <c r="Q14" s="5">
        <f>(J14/C14)*100</f>
        <v>1.44855703065863</v>
      </c>
      <c r="R14" s="5">
        <f>(K14/D14)*100</f>
        <v>1.44575633031901</v>
      </c>
      <c r="S14" s="5">
        <f>(L14/E14)*100</f>
        <v>1.44059369410336</v>
      </c>
      <c r="T14" s="5">
        <f>(M14/F14)*100</f>
        <v>1.43346377156997</v>
      </c>
      <c r="U14" s="5">
        <f>(N14/G14)*100</f>
        <v>1.44059369410336</v>
      </c>
      <c r="V14" s="2"/>
    </row>
    <row r="15" ht="13.65" customHeight="1">
      <c r="A15" t="s" s="4">
        <v>19</v>
      </c>
      <c r="B15" s="2"/>
      <c r="C15" s="5">
        <v>99898202</v>
      </c>
      <c r="D15" s="5">
        <v>99898202</v>
      </c>
      <c r="E15" s="5">
        <v>99898202</v>
      </c>
      <c r="F15" s="5">
        <v>99898202</v>
      </c>
      <c r="G15" s="5">
        <v>99898202</v>
      </c>
      <c r="H15" s="2"/>
      <c r="I15" s="2"/>
      <c r="J15" s="5">
        <v>209694</v>
      </c>
      <c r="K15" s="5">
        <v>210550</v>
      </c>
      <c r="L15" s="5">
        <v>247725</v>
      </c>
      <c r="M15" s="5">
        <v>226049</v>
      </c>
      <c r="N15" s="5">
        <v>247725</v>
      </c>
      <c r="O15" s="2"/>
      <c r="P15" s="2"/>
      <c r="Q15" s="5">
        <f>(J15/C15)*100</f>
        <v>0.209907681821941</v>
      </c>
      <c r="R15" s="5">
        <f>(K15/D15)*100</f>
        <v>0.210764554100784</v>
      </c>
      <c r="S15" s="5">
        <f>(L15/E15)*100</f>
        <v>0.247977436070371</v>
      </c>
      <c r="T15" s="5">
        <f>(M15/F15)*100</f>
        <v>0.226279347850525</v>
      </c>
      <c r="U15" s="5">
        <f>(N15/G15)*100</f>
        <v>0.247977436070371</v>
      </c>
      <c r="V15" s="2"/>
    </row>
    <row r="16" ht="13.65" customHeight="1">
      <c r="A16" t="s" s="4">
        <v>20</v>
      </c>
      <c r="B16" s="2"/>
      <c r="C16" s="5">
        <v>1158</v>
      </c>
      <c r="D16" s="5">
        <v>1158</v>
      </c>
      <c r="E16" s="5">
        <v>1158</v>
      </c>
      <c r="F16" s="5">
        <v>1158</v>
      </c>
      <c r="G16" s="5">
        <v>1158</v>
      </c>
      <c r="H16" s="2"/>
      <c r="I16" s="2"/>
      <c r="J16" s="5">
        <v>379</v>
      </c>
      <c r="K16" s="5">
        <v>379</v>
      </c>
      <c r="L16" s="5">
        <v>379</v>
      </c>
      <c r="M16" s="5">
        <v>379</v>
      </c>
      <c r="N16" s="5">
        <v>379</v>
      </c>
      <c r="O16" s="2"/>
      <c r="P16" s="2"/>
      <c r="Q16" s="5">
        <f>(J16/C16)*100</f>
        <v>32.7288428324698</v>
      </c>
      <c r="R16" s="5">
        <f>(K16/D16)*100</f>
        <v>32.7288428324698</v>
      </c>
      <c r="S16" s="5">
        <f>(L16/E16)*100</f>
        <v>32.7288428324698</v>
      </c>
      <c r="T16" s="5">
        <f>(M16/F16)*100</f>
        <v>32.7288428324698</v>
      </c>
      <c r="U16" s="5">
        <f>(N16/G16)*100</f>
        <v>32.7288428324698</v>
      </c>
      <c r="V16" s="2"/>
    </row>
    <row r="17" ht="13.65" customHeight="1">
      <c r="A17" t="s" s="4">
        <v>21</v>
      </c>
      <c r="B17" s="2"/>
      <c r="C17" s="5">
        <v>3572</v>
      </c>
      <c r="D17" s="5">
        <v>3572</v>
      </c>
      <c r="E17" s="5">
        <v>3572</v>
      </c>
      <c r="F17" s="5">
        <v>3572</v>
      </c>
      <c r="G17" s="5">
        <v>3572</v>
      </c>
      <c r="H17" s="2"/>
      <c r="I17" s="2"/>
      <c r="J17" s="5">
        <v>602</v>
      </c>
      <c r="K17" s="5">
        <v>602</v>
      </c>
      <c r="L17" s="5">
        <v>602</v>
      </c>
      <c r="M17" s="5">
        <v>602</v>
      </c>
      <c r="N17" s="5">
        <v>603</v>
      </c>
      <c r="O17" s="2"/>
      <c r="P17" s="2"/>
      <c r="Q17" s="5">
        <f>(J17/C17)*100</f>
        <v>16.8533034714446</v>
      </c>
      <c r="R17" s="5">
        <f>(K17/D17)*100</f>
        <v>16.8533034714446</v>
      </c>
      <c r="S17" s="5">
        <f>(L17/E17)*100</f>
        <v>16.8533034714446</v>
      </c>
      <c r="T17" s="5">
        <f>(M17/F17)*100</f>
        <v>16.8533034714446</v>
      </c>
      <c r="U17" s="5">
        <f>(N17/G17)*100</f>
        <v>16.8812989921613</v>
      </c>
      <c r="V17" s="2"/>
    </row>
    <row r="18" ht="13.65" customHeight="1">
      <c r="A18" t="s" s="4">
        <v>22</v>
      </c>
      <c r="B18" s="2"/>
      <c r="C18" s="5">
        <v>23475664</v>
      </c>
      <c r="D18" s="5">
        <v>23475664</v>
      </c>
      <c r="E18" s="5">
        <v>23475664</v>
      </c>
      <c r="F18" s="5">
        <v>23475664</v>
      </c>
      <c r="G18" s="5">
        <v>23475664</v>
      </c>
      <c r="H18" s="2"/>
      <c r="I18" s="2"/>
      <c r="J18" s="5">
        <v>1864446</v>
      </c>
      <c r="K18" s="5">
        <v>1869214</v>
      </c>
      <c r="L18" s="5">
        <v>2031465</v>
      </c>
      <c r="M18" s="5">
        <v>2140619</v>
      </c>
      <c r="N18" s="5">
        <v>2031465</v>
      </c>
      <c r="O18" s="2"/>
      <c r="P18" s="2"/>
      <c r="Q18" s="5">
        <f>(J18/C18)*100</f>
        <v>7.94203733704827</v>
      </c>
      <c r="R18" s="5">
        <f>(K18/D18)*100</f>
        <v>7.96234773167651</v>
      </c>
      <c r="S18" s="5">
        <f>(L18/E18)*100</f>
        <v>8.653493251564679</v>
      </c>
      <c r="T18" s="5">
        <f>(M18/F18)*100</f>
        <v>9.118459865501571</v>
      </c>
      <c r="U18" s="5">
        <f>(N18/G18)*100</f>
        <v>8.653493251564679</v>
      </c>
      <c r="V18" s="2"/>
    </row>
    <row r="19" ht="13.65" customHeight="1">
      <c r="A19" t="s" s="4">
        <v>23</v>
      </c>
      <c r="B19" s="2"/>
      <c r="C19" s="5">
        <v>87918223</v>
      </c>
      <c r="D19" s="5">
        <v>87918223</v>
      </c>
      <c r="E19" s="5">
        <v>87918223</v>
      </c>
      <c r="F19" s="5">
        <v>87918223</v>
      </c>
      <c r="G19" s="5">
        <v>87918223</v>
      </c>
      <c r="H19" s="2"/>
      <c r="I19" s="2"/>
      <c r="J19" s="5">
        <v>989827</v>
      </c>
      <c r="K19" s="5">
        <v>992102</v>
      </c>
      <c r="L19" s="5">
        <v>995220</v>
      </c>
      <c r="M19" s="5">
        <v>989207</v>
      </c>
      <c r="N19" s="5">
        <v>995220</v>
      </c>
      <c r="O19" s="2"/>
      <c r="P19" s="2"/>
      <c r="Q19" s="5">
        <f>(J19/C19)*100</f>
        <v>1.12584964325314</v>
      </c>
      <c r="R19" s="5">
        <f>(K19/D19)*100</f>
        <v>1.12843727517104</v>
      </c>
      <c r="S19" s="5">
        <f>(L19/E19)*100</f>
        <v>1.13198375267435</v>
      </c>
      <c r="T19" s="5">
        <f>(M19/F19)*100</f>
        <v>1.12514444246672</v>
      </c>
      <c r="U19" s="5">
        <f>(N19/G19)*100</f>
        <v>1.13198375267435</v>
      </c>
      <c r="V19" s="2"/>
    </row>
    <row r="20" ht="13.65" customHeight="1">
      <c r="A20" t="s" s="4">
        <v>24</v>
      </c>
      <c r="B20" s="2"/>
      <c r="C20" s="5">
        <v>59114775</v>
      </c>
      <c r="D20" s="5">
        <v>59114775</v>
      </c>
      <c r="E20" s="5">
        <v>59114775</v>
      </c>
      <c r="F20" s="5">
        <v>59114775</v>
      </c>
      <c r="G20" s="5">
        <v>59114775</v>
      </c>
      <c r="H20" s="2"/>
      <c r="I20" s="2"/>
      <c r="J20" s="5">
        <v>120779</v>
      </c>
      <c r="K20" s="5">
        <v>118256</v>
      </c>
      <c r="L20" s="5">
        <v>114700</v>
      </c>
      <c r="M20" s="5">
        <v>102091</v>
      </c>
      <c r="N20" s="5">
        <v>114700</v>
      </c>
      <c r="O20" s="2"/>
      <c r="P20" s="2"/>
      <c r="Q20" s="5">
        <f>(J20/C20)*100</f>
        <v>0.204312712008123</v>
      </c>
      <c r="R20" s="5">
        <f>(K20/D20)*100</f>
        <v>0.200044743467263</v>
      </c>
      <c r="S20" s="5">
        <f>(L20/E20)*100</f>
        <v>0.194029326847645</v>
      </c>
      <c r="T20" s="5">
        <f>(M20/F20)*100</f>
        <v>0.172699633890174</v>
      </c>
      <c r="U20" s="5">
        <f>(N20/G20)*100</f>
        <v>0.194029326847645</v>
      </c>
      <c r="V20" s="2"/>
    </row>
    <row r="21" ht="13.6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3.6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3.6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" customHeight="1">
      <c r="A24" s="2"/>
      <c r="B24" s="2"/>
      <c r="C24" s="2"/>
      <c r="D24" t="s" s="6">
        <v>30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3.65" customHeight="1">
      <c r="A25" s="2"/>
      <c r="B25" s="2"/>
      <c r="C25" s="2"/>
      <c r="D25" s="2"/>
      <c r="E25" t="s" s="4">
        <v>4</v>
      </c>
      <c r="F25" t="s" s="4">
        <v>5</v>
      </c>
      <c r="G25" t="s" s="4">
        <v>6</v>
      </c>
      <c r="H25" t="s" s="4">
        <v>7</v>
      </c>
      <c r="I25" s="2"/>
      <c r="J25" s="2"/>
      <c r="K25" s="2"/>
      <c r="L25" s="2"/>
      <c r="M25" t="s" s="4">
        <v>26</v>
      </c>
      <c r="N25" s="2"/>
      <c r="O25" s="2"/>
      <c r="P25" s="2"/>
      <c r="Q25" s="2"/>
      <c r="R25" s="2"/>
      <c r="S25" s="2"/>
      <c r="T25" s="2"/>
      <c r="U25" s="2"/>
      <c r="V25" s="2"/>
    </row>
    <row r="26" ht="13.6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3.65" customHeight="1">
      <c r="A27" s="2"/>
      <c r="B27" s="2"/>
      <c r="C27" s="2"/>
      <c r="D27" t="s" s="4">
        <v>9</v>
      </c>
      <c r="E27" s="5">
        <f>R5/Q5*100</f>
        <v>100.333107497741</v>
      </c>
      <c r="F27" s="5">
        <f>S5/Q5*100</f>
        <v>137.155600722674</v>
      </c>
      <c r="G27" s="5">
        <f>T5/Q5*100</f>
        <v>94.59688346883451</v>
      </c>
      <c r="H27" s="5">
        <f>U5/Q5*100</f>
        <v>137.381436314363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3.65" customHeight="1">
      <c r="A28" s="2"/>
      <c r="B28" s="2"/>
      <c r="C28" s="2"/>
      <c r="D28" t="s" s="4">
        <v>10</v>
      </c>
      <c r="E28" s="5">
        <f>R6/Q6*100</f>
        <v>100.567619855066</v>
      </c>
      <c r="F28" s="5">
        <f>S6/Q6*100</f>
        <v>107.092464812620</v>
      </c>
      <c r="G28" s="5">
        <f>T6/Q6*100</f>
        <v>109.765184118135</v>
      </c>
      <c r="H28" s="5">
        <f>U6/Q6*100</f>
        <v>107.092464812620</v>
      </c>
      <c r="I28" s="2"/>
      <c r="J28" s="2"/>
      <c r="K28" s="2"/>
      <c r="L28" s="2"/>
      <c r="M28" t="s" s="4">
        <v>27</v>
      </c>
      <c r="N28" s="5">
        <f>AVERAGE(J5:J20)</f>
        <v>1843703.6875</v>
      </c>
      <c r="O28" s="5">
        <f>AVERAGE(K5:K20)</f>
        <v>2033791.5</v>
      </c>
      <c r="P28" s="5">
        <f>AVERAGE(L5:L20)</f>
        <v>2012383.625</v>
      </c>
      <c r="Q28" s="5">
        <f>AVERAGE(M5:M20)</f>
        <v>1917466.3125</v>
      </c>
      <c r="R28" s="5">
        <f>AVERAGE(N5:N20)</f>
        <v>2012375.9375</v>
      </c>
      <c r="S28" s="2"/>
      <c r="T28" s="2"/>
      <c r="U28" s="2"/>
      <c r="V28" s="2"/>
    </row>
    <row r="29" ht="13.65" customHeight="1">
      <c r="A29" s="2"/>
      <c r="B29" s="2"/>
      <c r="C29" s="2"/>
      <c r="D29" t="s" s="4">
        <v>11</v>
      </c>
      <c r="E29" s="5">
        <v>150</v>
      </c>
      <c r="F29" s="5">
        <f>S7/Q7*100</f>
        <v>139.713767734426</v>
      </c>
      <c r="G29" s="5">
        <f>T7/Q7*100</f>
        <v>52.6364615142248</v>
      </c>
      <c r="H29" s="5">
        <f>U7/Q7*100</f>
        <v>139.713767734426</v>
      </c>
      <c r="I29" s="2"/>
      <c r="J29" s="2"/>
      <c r="K29" s="2"/>
      <c r="L29" s="2"/>
      <c r="M29" t="s" s="4">
        <v>28</v>
      </c>
      <c r="N29" s="2"/>
      <c r="O29" s="5">
        <f>O28/N28</f>
        <v>1.10310106433521</v>
      </c>
      <c r="P29" s="5">
        <f>P28/N28</f>
        <v>1.09148972182657</v>
      </c>
      <c r="Q29" s="5">
        <f>Q28/N28</f>
        <v>1.04000785240063</v>
      </c>
      <c r="R29" s="5">
        <f>R28/N28</f>
        <v>1.09148555223031</v>
      </c>
      <c r="S29" s="2"/>
      <c r="T29" s="2"/>
      <c r="U29" s="2"/>
      <c r="V29" s="2"/>
    </row>
    <row r="30" ht="13.65" customHeight="1">
      <c r="A30" s="2"/>
      <c r="B30" s="2"/>
      <c r="C30" s="2"/>
      <c r="D30" t="s" s="4">
        <v>12</v>
      </c>
      <c r="E30" s="5">
        <f>R8/Q8*100</f>
        <v>105.307548085617</v>
      </c>
      <c r="F30" s="5">
        <f>S8/Q8*100</f>
        <v>120.296555727923</v>
      </c>
      <c r="G30" s="5">
        <f>T8/Q8*100</f>
        <v>127.293215193247</v>
      </c>
      <c r="H30" s="5">
        <f>U8/Q8*100</f>
        <v>120.296555727923</v>
      </c>
      <c r="I30" s="2"/>
      <c r="J30" s="2"/>
      <c r="K30" s="2"/>
      <c r="L30" s="2"/>
      <c r="M30" t="s" s="4">
        <v>29</v>
      </c>
      <c r="N30" s="2"/>
      <c r="O30" s="5">
        <f>(O29-1)*100</f>
        <v>10.310106433521</v>
      </c>
      <c r="P30" s="5">
        <f>(P29-1)*100</f>
        <v>9.148972182656999</v>
      </c>
      <c r="Q30" s="5">
        <f>(Q29-1)*100</f>
        <v>4.000785240063</v>
      </c>
      <c r="R30" s="5">
        <f>(R29-1)*100</f>
        <v>9.148555223031</v>
      </c>
      <c r="S30" s="2"/>
      <c r="T30" s="2"/>
      <c r="U30" s="2"/>
      <c r="V30" s="2"/>
    </row>
    <row r="31" ht="13.65" customHeight="1">
      <c r="A31" s="2"/>
      <c r="B31" s="2"/>
      <c r="C31" s="2"/>
      <c r="D31" t="s" s="4">
        <v>13</v>
      </c>
      <c r="E31" s="5">
        <f>R9/Q9*100</f>
        <v>100.008589146754</v>
      </c>
      <c r="F31" s="5">
        <f>S9/Q9*100</f>
        <v>100.647621665264</v>
      </c>
      <c r="G31" s="5">
        <f>T9/Q9*100</f>
        <v>100.752409255665</v>
      </c>
      <c r="H31" s="5">
        <f>U9/Q9*100</f>
        <v>100.647621665264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3.65" customHeight="1">
      <c r="A32" s="2"/>
      <c r="B32" s="2"/>
      <c r="C32" s="2"/>
      <c r="D32" t="s" s="4">
        <v>14</v>
      </c>
      <c r="E32" s="5">
        <f>R10/Q10*100</f>
        <v>100</v>
      </c>
      <c r="F32" s="5">
        <f>S10/Q10*100</f>
        <v>120.759837177747</v>
      </c>
      <c r="G32" s="5">
        <f>T10/Q10*100</f>
        <v>100</v>
      </c>
      <c r="H32" s="5">
        <f>U10/Q10*100</f>
        <v>120.759837177747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3.65" customHeight="1">
      <c r="A33" s="2"/>
      <c r="B33" s="2"/>
      <c r="C33" s="2"/>
      <c r="D33" t="s" s="4">
        <v>15</v>
      </c>
      <c r="E33" s="5">
        <f>R11/Q11*100</f>
        <v>100.233068905035</v>
      </c>
      <c r="F33" s="5">
        <f>S11/Q11*100</f>
        <v>102.757188134241</v>
      </c>
      <c r="G33" s="5">
        <f>T11/Q11*100</f>
        <v>103.126695916531</v>
      </c>
      <c r="H33" s="5">
        <f>U11/Q11*100</f>
        <v>102.729287914952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3.65" customHeight="1">
      <c r="A34" s="2"/>
      <c r="B34" s="2"/>
      <c r="C34" s="2"/>
      <c r="D34" t="s" s="4">
        <v>16</v>
      </c>
      <c r="E34" s="5">
        <f>R12/Q12*100</f>
        <v>99.1412979588674</v>
      </c>
      <c r="F34" s="5">
        <f>S12/Q12*100</f>
        <v>99.7285849119467</v>
      </c>
      <c r="G34" s="5">
        <f>T12/Q12*100</f>
        <v>99.23210117447481</v>
      </c>
      <c r="H34" s="5">
        <f>U12/Q12*100</f>
        <v>99.7285849119467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3.65" customHeight="1">
      <c r="A35" s="2"/>
      <c r="B35" s="2"/>
      <c r="C35" s="2"/>
      <c r="D35" t="s" s="4">
        <v>17</v>
      </c>
      <c r="E35" s="5">
        <f>R13/Q13*100</f>
        <v>100.067488430103</v>
      </c>
      <c r="F35" s="5">
        <f>S13/Q13*100</f>
        <v>101.157939387033</v>
      </c>
      <c r="G35" s="5">
        <f>T13/Q13*100</f>
        <v>101.561983628041</v>
      </c>
      <c r="H35" s="5">
        <f>U13/Q13*100</f>
        <v>101.157939387033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3.65" customHeight="1">
      <c r="A36" s="2"/>
      <c r="B36" s="2"/>
      <c r="C36" s="2"/>
      <c r="D36" t="s" s="4">
        <v>18</v>
      </c>
      <c r="E36" s="5">
        <f>R14/Q14*100</f>
        <v>99.80665584575939</v>
      </c>
      <c r="F36" s="5">
        <f>S14/Q14*100</f>
        <v>99.450257298351</v>
      </c>
      <c r="G36" s="5">
        <f>T14/Q14*100</f>
        <v>98.958048680914</v>
      </c>
      <c r="H36" s="5">
        <f>U14/Q14*100</f>
        <v>99.450257298351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3.65" customHeight="1">
      <c r="A37" s="2"/>
      <c r="B37" s="2"/>
      <c r="C37" s="2"/>
      <c r="D37" t="s" s="4">
        <v>19</v>
      </c>
      <c r="E37" s="5">
        <f>R15/Q15*100</f>
        <v>100.408213873549</v>
      </c>
      <c r="F37" s="5">
        <f>S15/Q15*100</f>
        <v>118.136427365590</v>
      </c>
      <c r="G37" s="5">
        <f>T15/Q15*100</f>
        <v>107.799460165765</v>
      </c>
      <c r="H37" s="5">
        <f>U15/Q15*100</f>
        <v>118.136427365590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3.65" customHeight="1">
      <c r="A38" s="2"/>
      <c r="B38" s="2"/>
      <c r="C38" s="2"/>
      <c r="D38" t="s" s="4">
        <v>20</v>
      </c>
      <c r="E38" s="5">
        <f>R16/Q16*100</f>
        <v>100</v>
      </c>
      <c r="F38" s="5">
        <f>S16/Q16*100</f>
        <v>100</v>
      </c>
      <c r="G38" s="5">
        <f>T16/Q16*100</f>
        <v>100</v>
      </c>
      <c r="H38" s="5">
        <f>U16/Q16*100</f>
        <v>100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3.65" customHeight="1">
      <c r="A39" s="2"/>
      <c r="B39" s="2"/>
      <c r="C39" s="2"/>
      <c r="D39" t="s" s="4">
        <v>21</v>
      </c>
      <c r="E39" s="5">
        <f>R17/Q17*100</f>
        <v>100</v>
      </c>
      <c r="F39" s="5">
        <f>S17/Q17*100</f>
        <v>100</v>
      </c>
      <c r="G39" s="5">
        <f>T17/Q17*100</f>
        <v>100</v>
      </c>
      <c r="H39" s="5">
        <f>U17/Q17*100</f>
        <v>100.166112956811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3.65" customHeight="1">
      <c r="A40" s="2"/>
      <c r="B40" s="2"/>
      <c r="C40" s="2"/>
      <c r="D40" t="s" s="4">
        <v>22</v>
      </c>
      <c r="E40" s="5">
        <f>R18/Q18*100</f>
        <v>100.255732802130</v>
      </c>
      <c r="F40" s="5">
        <f>S18/Q18*100</f>
        <v>108.958103372262</v>
      </c>
      <c r="G40" s="5">
        <f>T18/Q18*100</f>
        <v>114.812603851225</v>
      </c>
      <c r="H40" s="5">
        <f>U18/Q18*100</f>
        <v>108.958103372262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3.65" customHeight="1">
      <c r="A41" s="2"/>
      <c r="B41" s="2"/>
      <c r="C41" s="2"/>
      <c r="D41" t="s" s="4">
        <v>23</v>
      </c>
      <c r="E41" s="5">
        <f>R19/Q19*100</f>
        <v>100.229838143433</v>
      </c>
      <c r="F41" s="5">
        <f>S19/Q19*100</f>
        <v>100.544842684631</v>
      </c>
      <c r="G41" s="5">
        <f>T19/Q19*100</f>
        <v>99.9373627916795</v>
      </c>
      <c r="H41" s="5">
        <f>U19/Q19*100</f>
        <v>100.544842684631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3.65" customHeight="1">
      <c r="A42" s="2"/>
      <c r="B42" s="2"/>
      <c r="C42" s="2"/>
      <c r="D42" t="s" s="4">
        <v>24</v>
      </c>
      <c r="E42" s="5">
        <f>R20/Q20*100</f>
        <v>97.91106069763769</v>
      </c>
      <c r="F42" s="5">
        <f>S20/Q20*100</f>
        <v>94.9668402619661</v>
      </c>
      <c r="G42" s="5">
        <f>T20/Q20*100</f>
        <v>84.5271115011717</v>
      </c>
      <c r="H42" s="5">
        <f>U20/Q20*100</f>
        <v>94.9668402619661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</sheetData>
  <mergeCells count="5">
    <mergeCell ref="C1:G1"/>
    <mergeCell ref="J1:N1"/>
    <mergeCell ref="R1:V1"/>
    <mergeCell ref="M25:R25"/>
    <mergeCell ref="D24:I24"/>
  </mergeCells>
  <hyperlinks>
    <hyperlink ref="D24" r:id="rId1" location="" tooltip="" display="Data for script treePLRURP.py (Computes normalized miss rate as a percentage)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42"/>
  <sheetViews>
    <sheetView workbookViewId="0" showGridLines="0" defaultGridColor="1"/>
  </sheetViews>
  <sheetFormatPr defaultColWidth="12.6667" defaultRowHeight="15.75" customHeight="1" outlineLevelRow="0" outlineLevelCol="0"/>
  <cols>
    <col min="1" max="12" width="12.6719" style="8" customWidth="1"/>
    <col min="13" max="13" width="24.6719" style="8" customWidth="1"/>
    <col min="14" max="22" width="12.6719" style="8" customWidth="1"/>
    <col min="23" max="16384" width="12.6719" style="8" customWidth="1"/>
  </cols>
  <sheetData>
    <row r="1" ht="13.65" customHeight="1">
      <c r="A1" s="2"/>
      <c r="B1" s="2"/>
      <c r="C1" t="s" s="3">
        <v>0</v>
      </c>
      <c r="D1" s="2"/>
      <c r="E1" s="2"/>
      <c r="F1" s="2"/>
      <c r="G1" s="2"/>
      <c r="H1" s="2"/>
      <c r="I1" s="2"/>
      <c r="J1" t="s" s="3">
        <v>1</v>
      </c>
      <c r="K1" s="2"/>
      <c r="L1" s="2"/>
      <c r="M1" s="2"/>
      <c r="N1" s="2"/>
      <c r="O1" s="2"/>
      <c r="P1" s="2"/>
      <c r="Q1" s="2"/>
      <c r="R1" t="s" s="3">
        <v>2</v>
      </c>
      <c r="S1" s="2"/>
      <c r="T1" s="2"/>
      <c r="U1" s="2"/>
      <c r="V1" s="2"/>
    </row>
    <row r="2" ht="13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3.65" customHeight="1">
      <c r="A3" s="2"/>
      <c r="B3" s="2"/>
      <c r="C3" t="s" s="4">
        <v>3</v>
      </c>
      <c r="D3" t="s" s="4">
        <v>4</v>
      </c>
      <c r="E3" t="s" s="4">
        <v>5</v>
      </c>
      <c r="F3" t="s" s="4">
        <v>6</v>
      </c>
      <c r="G3" t="s" s="4">
        <v>7</v>
      </c>
      <c r="H3" s="2"/>
      <c r="I3" s="2"/>
      <c r="J3" t="s" s="4">
        <v>3</v>
      </c>
      <c r="K3" t="s" s="4">
        <v>4</v>
      </c>
      <c r="L3" t="s" s="4">
        <v>5</v>
      </c>
      <c r="M3" t="s" s="4">
        <v>6</v>
      </c>
      <c r="N3" t="s" s="4">
        <v>7</v>
      </c>
      <c r="O3" s="2"/>
      <c r="P3" s="2"/>
      <c r="Q3" t="s" s="4">
        <v>3</v>
      </c>
      <c r="R3" t="s" s="4">
        <v>4</v>
      </c>
      <c r="S3" t="s" s="4">
        <v>5</v>
      </c>
      <c r="T3" t="s" s="4">
        <v>6</v>
      </c>
      <c r="U3" t="s" s="4">
        <v>7</v>
      </c>
      <c r="V3" s="2"/>
    </row>
    <row r="4" ht="13.6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3.65" customHeight="1">
      <c r="A5" t="s" s="4">
        <v>9</v>
      </c>
      <c r="B5" s="2"/>
      <c r="C5" s="5">
        <v>1117892</v>
      </c>
      <c r="D5" s="5">
        <v>1117892</v>
      </c>
      <c r="E5" s="5">
        <v>1117892</v>
      </c>
      <c r="F5" s="5">
        <v>1117892</v>
      </c>
      <c r="G5" s="5">
        <v>1117892</v>
      </c>
      <c r="H5" s="2"/>
      <c r="I5" s="2"/>
      <c r="J5" s="5">
        <v>17315</v>
      </c>
      <c r="K5" s="5">
        <v>17550</v>
      </c>
      <c r="L5" s="5">
        <v>17381</v>
      </c>
      <c r="M5" s="5">
        <v>16755</v>
      </c>
      <c r="N5" s="5">
        <v>17423</v>
      </c>
      <c r="O5" s="2"/>
      <c r="P5" s="2"/>
      <c r="Q5" s="5">
        <f>(J5/C5)*100</f>
        <v>1.54889738901432</v>
      </c>
      <c r="R5" s="5">
        <f>(K5/D5)*100</f>
        <v>1.56991909773037</v>
      </c>
      <c r="S5" s="5">
        <f>(L5/E5)*100</f>
        <v>1.55480135827075</v>
      </c>
      <c r="T5" s="5">
        <f>(M5/F5)*100</f>
        <v>1.49880310441438</v>
      </c>
      <c r="U5" s="5">
        <f>(N5/G5)*100</f>
        <v>1.55855842961574</v>
      </c>
      <c r="V5" s="2"/>
    </row>
    <row r="6" ht="13.65" customHeight="1">
      <c r="A6" t="s" s="4">
        <v>10</v>
      </c>
      <c r="B6" s="2"/>
      <c r="C6" s="5">
        <v>89802411</v>
      </c>
      <c r="D6" s="5">
        <v>89802411</v>
      </c>
      <c r="E6" s="5">
        <v>89802411</v>
      </c>
      <c r="F6" s="5">
        <v>89802411</v>
      </c>
      <c r="G6" s="5">
        <v>89802411</v>
      </c>
      <c r="H6" s="2"/>
      <c r="I6" s="2"/>
      <c r="J6" s="5">
        <v>19597913</v>
      </c>
      <c r="K6" s="5">
        <v>19604152</v>
      </c>
      <c r="L6" s="5">
        <v>19598316</v>
      </c>
      <c r="M6" s="5">
        <v>21512334</v>
      </c>
      <c r="N6" s="5">
        <v>19598316</v>
      </c>
      <c r="O6" s="2"/>
      <c r="P6" s="2"/>
      <c r="Q6" s="5">
        <f>(J6/C6)*100</f>
        <v>21.823370644247</v>
      </c>
      <c r="R6" s="5">
        <f>(K6/D6)*100</f>
        <v>21.8303181191872</v>
      </c>
      <c r="S6" s="5">
        <f>(L6/E6)*100</f>
        <v>21.823819407254</v>
      </c>
      <c r="T6" s="5">
        <f>(M6/F6)*100</f>
        <v>23.9551853457476</v>
      </c>
      <c r="U6" s="5">
        <f>(N6/G6)*100</f>
        <v>21.823819407254</v>
      </c>
      <c r="V6" s="2"/>
    </row>
    <row r="7" ht="13.65" customHeight="1">
      <c r="A7" t="s" s="4">
        <v>11</v>
      </c>
      <c r="B7" s="2"/>
      <c r="C7" s="5">
        <v>123976326</v>
      </c>
      <c r="D7" s="5">
        <v>123976326</v>
      </c>
      <c r="E7" s="5">
        <v>123976326</v>
      </c>
      <c r="F7" s="5">
        <v>123976326</v>
      </c>
      <c r="G7" s="5">
        <v>123976326</v>
      </c>
      <c r="H7" s="2"/>
      <c r="I7" s="2"/>
      <c r="J7" s="5">
        <v>2227377</v>
      </c>
      <c r="K7" s="5">
        <v>6790113</v>
      </c>
      <c r="L7" s="5">
        <v>961062</v>
      </c>
      <c r="M7" s="5">
        <v>1289687</v>
      </c>
      <c r="N7" s="5">
        <v>961062</v>
      </c>
      <c r="O7" s="2"/>
      <c r="P7" s="2"/>
      <c r="Q7" s="5">
        <f>(J7/C7)*100</f>
        <v>1.79661478272876</v>
      </c>
      <c r="R7" s="5">
        <f>(K7/D7)*100</f>
        <v>5.4769432351141</v>
      </c>
      <c r="S7" s="5">
        <f>(L7/E7)*100</f>
        <v>0.77519800030209</v>
      </c>
      <c r="T7" s="5">
        <f>(M7/F7)*100</f>
        <v>1.04026876873251</v>
      </c>
      <c r="U7" s="5">
        <f>(N7/G7)*100</f>
        <v>0.77519800030209</v>
      </c>
      <c r="V7" s="2"/>
    </row>
    <row r="8" ht="13.65" customHeight="1">
      <c r="A8" t="s" s="4">
        <v>12</v>
      </c>
      <c r="B8" s="2"/>
      <c r="C8" s="5">
        <v>117111733</v>
      </c>
      <c r="D8" s="5">
        <v>117111733</v>
      </c>
      <c r="E8" s="5">
        <v>117111733</v>
      </c>
      <c r="F8" s="5">
        <v>117111733</v>
      </c>
      <c r="G8" s="5">
        <v>117111733</v>
      </c>
      <c r="H8" s="2"/>
      <c r="I8" s="2"/>
      <c r="J8" s="5">
        <v>498319</v>
      </c>
      <c r="K8" s="5">
        <v>539060</v>
      </c>
      <c r="L8" s="5">
        <v>502501</v>
      </c>
      <c r="M8" s="5">
        <v>668754</v>
      </c>
      <c r="N8" s="5">
        <v>502501</v>
      </c>
      <c r="O8" s="2"/>
      <c r="P8" s="2"/>
      <c r="Q8" s="5">
        <f>(J8/C8)*100</f>
        <v>0.425507322993846</v>
      </c>
      <c r="R8" s="5">
        <f>(K8/D8)*100</f>
        <v>0.46029546843099</v>
      </c>
      <c r="S8" s="5">
        <f>(L8/E8)*100</f>
        <v>0.429078271773162</v>
      </c>
      <c r="T8" s="5">
        <f>(M8/F8)*100</f>
        <v>0.571039282631058</v>
      </c>
      <c r="U8" s="5">
        <f>(N8/G8)*100</f>
        <v>0.429078271773162</v>
      </c>
      <c r="V8" s="2"/>
    </row>
    <row r="9" ht="13.65" customHeight="1">
      <c r="A9" t="s" s="4">
        <v>13</v>
      </c>
      <c r="B9" s="2"/>
      <c r="C9" s="5">
        <v>88626393</v>
      </c>
      <c r="D9" s="5">
        <v>88626393</v>
      </c>
      <c r="E9" s="5">
        <v>88626393</v>
      </c>
      <c r="F9" s="5">
        <v>88626393</v>
      </c>
      <c r="G9" s="5">
        <v>88626393</v>
      </c>
      <c r="H9" s="2"/>
      <c r="I9" s="2"/>
      <c r="J9" s="5">
        <v>116426</v>
      </c>
      <c r="K9" s="5">
        <v>116434</v>
      </c>
      <c r="L9" s="5">
        <v>116435</v>
      </c>
      <c r="M9" s="5">
        <v>117302</v>
      </c>
      <c r="N9" s="5">
        <v>116435</v>
      </c>
      <c r="O9" s="2"/>
      <c r="P9" s="2"/>
      <c r="Q9" s="5">
        <f>(J9/C9)*100</f>
        <v>0.131367187650297</v>
      </c>
      <c r="R9" s="5">
        <f>(K9/D9)*100</f>
        <v>0.131376214306725</v>
      </c>
      <c r="S9" s="5">
        <f>(L9/E9)*100</f>
        <v>0.131377342638778</v>
      </c>
      <c r="T9" s="5">
        <f>(M9/F9)*100</f>
        <v>0.132355606529084</v>
      </c>
      <c r="U9" s="5">
        <f>(N9/G9)*100</f>
        <v>0.131377342638778</v>
      </c>
      <c r="V9" s="2"/>
    </row>
    <row r="10" ht="13.65" customHeight="1">
      <c r="A10" t="s" s="4">
        <v>14</v>
      </c>
      <c r="B10" s="2"/>
      <c r="C10" s="5">
        <v>391990</v>
      </c>
      <c r="D10" s="5">
        <v>391990</v>
      </c>
      <c r="E10" s="5">
        <v>391990</v>
      </c>
      <c r="F10" s="5">
        <v>391990</v>
      </c>
      <c r="G10" s="5">
        <v>391990</v>
      </c>
      <c r="H10" s="2"/>
      <c r="I10" s="2"/>
      <c r="J10" s="5">
        <v>7370</v>
      </c>
      <c r="K10" s="5">
        <v>7370</v>
      </c>
      <c r="L10" s="5">
        <v>7370</v>
      </c>
      <c r="M10" s="5">
        <v>7370</v>
      </c>
      <c r="N10" s="5">
        <v>7370</v>
      </c>
      <c r="O10" s="2"/>
      <c r="P10" s="2"/>
      <c r="Q10" s="5">
        <f>(J10/C10)*100</f>
        <v>1.88015000382663</v>
      </c>
      <c r="R10" s="5">
        <f>(K10/D10)*100</f>
        <v>1.88015000382663</v>
      </c>
      <c r="S10" s="5">
        <f>(L10/E10)*100</f>
        <v>1.88015000382663</v>
      </c>
      <c r="T10" s="5">
        <f>(M10/F10)*100</f>
        <v>1.88015000382663</v>
      </c>
      <c r="U10" s="5">
        <f>(N10/G10)*100</f>
        <v>1.88015000382663</v>
      </c>
      <c r="V10" s="2"/>
    </row>
    <row r="11" ht="13.65" customHeight="1">
      <c r="A11" t="s" s="4">
        <v>15</v>
      </c>
      <c r="B11" s="2"/>
      <c r="C11" s="5">
        <v>101858659</v>
      </c>
      <c r="D11" s="5">
        <v>101858659</v>
      </c>
      <c r="E11" s="5">
        <v>101858659</v>
      </c>
      <c r="F11" s="5">
        <v>101858659</v>
      </c>
      <c r="G11" s="5">
        <v>101858659</v>
      </c>
      <c r="H11" s="2"/>
      <c r="I11" s="2"/>
      <c r="J11" s="5">
        <v>585486</v>
      </c>
      <c r="K11" s="5">
        <v>587155</v>
      </c>
      <c r="L11" s="5">
        <v>586149</v>
      </c>
      <c r="M11" s="5">
        <v>606188</v>
      </c>
      <c r="N11" s="5">
        <v>586150</v>
      </c>
      <c r="O11" s="2"/>
      <c r="P11" s="2"/>
      <c r="Q11" s="5">
        <f>(J11/C11)*100</f>
        <v>0.574802383761993</v>
      </c>
      <c r="R11" s="5">
        <f>(K11/D11)*100</f>
        <v>0.576440928797227</v>
      </c>
      <c r="S11" s="5">
        <f>(L11/E11)*100</f>
        <v>0.575453285714276</v>
      </c>
      <c r="T11" s="5">
        <f>(M11/F11)*100</f>
        <v>0.595126625415322</v>
      </c>
      <c r="U11" s="5">
        <f>(N11/G11)*100</f>
        <v>0.575454267466843</v>
      </c>
      <c r="V11" s="2"/>
    </row>
    <row r="12" ht="13.65" customHeight="1">
      <c r="A12" t="s" s="4">
        <v>16</v>
      </c>
      <c r="B12" s="2"/>
      <c r="C12" s="5">
        <v>56073624</v>
      </c>
      <c r="D12" s="5">
        <v>56073624</v>
      </c>
      <c r="E12" s="5">
        <v>56073624</v>
      </c>
      <c r="F12" s="5">
        <v>56073624</v>
      </c>
      <c r="G12" s="5">
        <v>56073624</v>
      </c>
      <c r="H12" s="2"/>
      <c r="I12" s="2"/>
      <c r="J12" s="5">
        <v>969504</v>
      </c>
      <c r="K12" s="5">
        <v>970674</v>
      </c>
      <c r="L12" s="5">
        <v>973786</v>
      </c>
      <c r="M12" s="5">
        <v>997750</v>
      </c>
      <c r="N12" s="5">
        <v>973786</v>
      </c>
      <c r="O12" s="2"/>
      <c r="P12" s="2"/>
      <c r="Q12" s="5">
        <f>(J12/C12)*100</f>
        <v>1.72898402286251</v>
      </c>
      <c r="R12" s="5">
        <f>(K12/D12)*100</f>
        <v>1.73107056536956</v>
      </c>
      <c r="S12" s="5">
        <f>(L12/E12)*100</f>
        <v>1.73662041176436</v>
      </c>
      <c r="T12" s="5">
        <f>(M12/F12)*100</f>
        <v>1.77935708239582</v>
      </c>
      <c r="U12" s="5">
        <f>(N12/G12)*100</f>
        <v>1.73662041176436</v>
      </c>
      <c r="V12" s="2"/>
    </row>
    <row r="13" ht="13.65" customHeight="1">
      <c r="A13" t="s" s="4">
        <v>17</v>
      </c>
      <c r="B13" s="2"/>
      <c r="C13" s="5">
        <v>39145232</v>
      </c>
      <c r="D13" s="5">
        <v>39145232</v>
      </c>
      <c r="E13" s="5">
        <v>39145232</v>
      </c>
      <c r="F13" s="5">
        <v>39145232</v>
      </c>
      <c r="G13" s="5">
        <v>39145232</v>
      </c>
      <c r="H13" s="2"/>
      <c r="I13" s="2"/>
      <c r="J13" s="5">
        <v>789511</v>
      </c>
      <c r="K13" s="5">
        <v>789855</v>
      </c>
      <c r="L13" s="5">
        <v>789598</v>
      </c>
      <c r="M13" s="5">
        <v>802101</v>
      </c>
      <c r="N13" s="5">
        <v>789598</v>
      </c>
      <c r="O13" s="2"/>
      <c r="P13" s="2"/>
      <c r="Q13" s="5">
        <f>(J13/C13)*100</f>
        <v>2.01687653811836</v>
      </c>
      <c r="R13" s="5">
        <f>(K13/D13)*100</f>
        <v>2.01775531691829</v>
      </c>
      <c r="S13" s="5">
        <f>(L13/E13)*100</f>
        <v>2.01709878740788</v>
      </c>
      <c r="T13" s="5">
        <f>(M13/F13)*100</f>
        <v>2.04903882036004</v>
      </c>
      <c r="U13" s="5">
        <f>(N13/G13)*100</f>
        <v>2.01709878740788</v>
      </c>
      <c r="V13" s="2"/>
    </row>
    <row r="14" ht="13.65" customHeight="1">
      <c r="A14" t="s" s="4">
        <v>18</v>
      </c>
      <c r="B14" s="2"/>
      <c r="C14" s="5">
        <v>83871879</v>
      </c>
      <c r="D14" s="5">
        <v>83871879</v>
      </c>
      <c r="E14" s="5">
        <v>83871879</v>
      </c>
      <c r="F14" s="5">
        <v>83871879</v>
      </c>
      <c r="G14" s="5">
        <v>83871879</v>
      </c>
      <c r="H14" s="2"/>
      <c r="I14" s="2"/>
      <c r="J14" s="5">
        <v>1214983</v>
      </c>
      <c r="K14" s="5">
        <v>1212744</v>
      </c>
      <c r="L14" s="5">
        <v>1214108</v>
      </c>
      <c r="M14" s="5">
        <v>1202273</v>
      </c>
      <c r="N14" s="5">
        <v>1214108</v>
      </c>
      <c r="O14" s="2"/>
      <c r="P14" s="2"/>
      <c r="Q14" s="5">
        <f>(J14/C14)*100</f>
        <v>1.44861783769027</v>
      </c>
      <c r="R14" s="5">
        <f>(K14/D14)*100</f>
        <v>1.44594828977183</v>
      </c>
      <c r="S14" s="5">
        <f>(L14/E14)*100</f>
        <v>1.4475745797945</v>
      </c>
      <c r="T14" s="5">
        <f>(M14/F14)*100</f>
        <v>1.43346377156997</v>
      </c>
      <c r="U14" s="5">
        <f>(N14/G14)*100</f>
        <v>1.4475745797945</v>
      </c>
      <c r="V14" s="2"/>
    </row>
    <row r="15" ht="13.65" customHeight="1">
      <c r="A15" t="s" s="4">
        <v>19</v>
      </c>
      <c r="B15" s="2"/>
      <c r="C15" s="5">
        <v>99898202</v>
      </c>
      <c r="D15" s="5">
        <v>99898202</v>
      </c>
      <c r="E15" s="5">
        <v>99898202</v>
      </c>
      <c r="F15" s="5">
        <v>99898202</v>
      </c>
      <c r="G15" s="5">
        <v>99898202</v>
      </c>
      <c r="H15" s="2"/>
      <c r="I15" s="2"/>
      <c r="J15" s="5">
        <v>209491</v>
      </c>
      <c r="K15" s="5">
        <v>209929</v>
      </c>
      <c r="L15" s="5">
        <v>209703</v>
      </c>
      <c r="M15" s="5">
        <v>226049</v>
      </c>
      <c r="N15" s="5">
        <v>209703</v>
      </c>
      <c r="O15" s="2"/>
      <c r="P15" s="2"/>
      <c r="Q15" s="5">
        <f>(J15/C15)*100</f>
        <v>0.209704474961421</v>
      </c>
      <c r="R15" s="5">
        <f>(K15/D15)*100</f>
        <v>0.210142921291016</v>
      </c>
      <c r="S15" s="5">
        <f>(L15/E15)*100</f>
        <v>0.209916690993097</v>
      </c>
      <c r="T15" s="5">
        <f>(M15/F15)*100</f>
        <v>0.226279347850525</v>
      </c>
      <c r="U15" s="5">
        <f>(N15/G15)*100</f>
        <v>0.209916690993097</v>
      </c>
      <c r="V15" s="2"/>
    </row>
    <row r="16" ht="13.65" customHeight="1">
      <c r="A16" t="s" s="4">
        <v>20</v>
      </c>
      <c r="B16" s="2"/>
      <c r="C16" s="5">
        <v>1158</v>
      </c>
      <c r="D16" s="5">
        <v>1158</v>
      </c>
      <c r="E16" s="5">
        <v>1158</v>
      </c>
      <c r="F16" s="5">
        <v>1158</v>
      </c>
      <c r="G16" s="5">
        <v>1158</v>
      </c>
      <c r="H16" s="2"/>
      <c r="I16" s="2"/>
      <c r="J16" s="5">
        <v>379</v>
      </c>
      <c r="K16" s="5">
        <v>379</v>
      </c>
      <c r="L16" s="5">
        <v>379</v>
      </c>
      <c r="M16" s="5">
        <v>379</v>
      </c>
      <c r="N16" s="5">
        <v>379</v>
      </c>
      <c r="O16" s="2"/>
      <c r="P16" s="2"/>
      <c r="Q16" s="5">
        <f>(J16/C16)*100</f>
        <v>32.7288428324698</v>
      </c>
      <c r="R16" s="5">
        <f>(K16/D16)*100</f>
        <v>32.7288428324698</v>
      </c>
      <c r="S16" s="5">
        <f>(L16/E16)*100</f>
        <v>32.7288428324698</v>
      </c>
      <c r="T16" s="5">
        <f>(M16/F16)*100</f>
        <v>32.7288428324698</v>
      </c>
      <c r="U16" s="5">
        <f>(N16/G16)*100</f>
        <v>32.7288428324698</v>
      </c>
      <c r="V16" s="2"/>
    </row>
    <row r="17" ht="13.65" customHeight="1">
      <c r="A17" t="s" s="4">
        <v>21</v>
      </c>
      <c r="B17" s="2"/>
      <c r="C17" s="5">
        <v>3572</v>
      </c>
      <c r="D17" s="5">
        <v>3572</v>
      </c>
      <c r="E17" s="5">
        <v>3572</v>
      </c>
      <c r="F17" s="5">
        <v>3572</v>
      </c>
      <c r="G17" s="5">
        <v>3572</v>
      </c>
      <c r="H17" s="2"/>
      <c r="I17" s="2"/>
      <c r="J17" s="5">
        <v>602</v>
      </c>
      <c r="K17" s="5">
        <v>602</v>
      </c>
      <c r="L17" s="5">
        <v>602</v>
      </c>
      <c r="M17" s="5">
        <v>602</v>
      </c>
      <c r="N17" s="5">
        <v>602</v>
      </c>
      <c r="O17" s="2"/>
      <c r="P17" s="2"/>
      <c r="Q17" s="5">
        <f>(J17/C17)*100</f>
        <v>16.8533034714446</v>
      </c>
      <c r="R17" s="5">
        <f>(K17/D17)*100</f>
        <v>16.8533034714446</v>
      </c>
      <c r="S17" s="5">
        <f>(L17/E17)*100</f>
        <v>16.8533034714446</v>
      </c>
      <c r="T17" s="5">
        <f>(M17/F17)*100</f>
        <v>16.8533034714446</v>
      </c>
      <c r="U17" s="5">
        <f>(N17/G17)*100</f>
        <v>16.8533034714446</v>
      </c>
      <c r="V17" s="2"/>
    </row>
    <row r="18" ht="13.65" customHeight="1">
      <c r="A18" t="s" s="4">
        <v>22</v>
      </c>
      <c r="B18" s="2"/>
      <c r="C18" s="5">
        <v>23475664</v>
      </c>
      <c r="D18" s="5">
        <v>23475664</v>
      </c>
      <c r="E18" s="5">
        <v>23475664</v>
      </c>
      <c r="F18" s="5">
        <v>23475664</v>
      </c>
      <c r="G18" s="5">
        <v>23475664</v>
      </c>
      <c r="H18" s="2"/>
      <c r="I18" s="2"/>
      <c r="J18" s="5">
        <v>1864421</v>
      </c>
      <c r="K18" s="5">
        <v>1864457</v>
      </c>
      <c r="L18" s="5">
        <v>1864421</v>
      </c>
      <c r="M18" s="5">
        <v>2140619</v>
      </c>
      <c r="N18" s="5">
        <v>1864421</v>
      </c>
      <c r="O18" s="2"/>
      <c r="P18" s="2"/>
      <c r="Q18" s="5">
        <f>(J18/C18)*100</f>
        <v>7.94193084378785</v>
      </c>
      <c r="R18" s="5">
        <f>(K18/D18)*100</f>
        <v>7.94208419408286</v>
      </c>
      <c r="S18" s="5">
        <f>(L18/E18)*100</f>
        <v>7.94193084378785</v>
      </c>
      <c r="T18" s="5">
        <f>(M18/F18)*100</f>
        <v>9.118459865501571</v>
      </c>
      <c r="U18" s="5">
        <f>(N18/G18)*100</f>
        <v>7.94193084378785</v>
      </c>
      <c r="V18" s="2"/>
    </row>
    <row r="19" ht="13.65" customHeight="1">
      <c r="A19" t="s" s="4">
        <v>23</v>
      </c>
      <c r="B19" s="2"/>
      <c r="C19" s="5">
        <v>87918223</v>
      </c>
      <c r="D19" s="5">
        <v>87918223</v>
      </c>
      <c r="E19" s="5">
        <v>87918223</v>
      </c>
      <c r="F19" s="5">
        <v>87918223</v>
      </c>
      <c r="G19" s="5">
        <v>87918223</v>
      </c>
      <c r="H19" s="2"/>
      <c r="I19" s="2"/>
      <c r="J19" s="5">
        <v>989497</v>
      </c>
      <c r="K19" s="5">
        <v>991797</v>
      </c>
      <c r="L19" s="5">
        <v>990399</v>
      </c>
      <c r="M19" s="5">
        <v>989207</v>
      </c>
      <c r="N19" s="5">
        <v>990399</v>
      </c>
      <c r="O19" s="2"/>
      <c r="P19" s="2"/>
      <c r="Q19" s="5">
        <f>(J19/C19)*100</f>
        <v>1.12547429444747</v>
      </c>
      <c r="R19" s="5">
        <f>(K19/D19)*100</f>
        <v>1.12809036188095</v>
      </c>
      <c r="S19" s="5">
        <f>(L19/E19)*100</f>
        <v>1.12650024784964</v>
      </c>
      <c r="T19" s="5">
        <f>(M19/F19)*100</f>
        <v>1.12514444246672</v>
      </c>
      <c r="U19" s="5">
        <f>(N19/G19)*100</f>
        <v>1.12650024784964</v>
      </c>
      <c r="V19" s="2"/>
    </row>
    <row r="20" ht="13.65" customHeight="1">
      <c r="A20" t="s" s="4">
        <v>24</v>
      </c>
      <c r="B20" s="2"/>
      <c r="C20" s="5">
        <v>59114775</v>
      </c>
      <c r="D20" s="5">
        <v>59114775</v>
      </c>
      <c r="E20" s="5">
        <v>59114775</v>
      </c>
      <c r="F20" s="5">
        <v>59114775</v>
      </c>
      <c r="G20" s="5">
        <v>59114775</v>
      </c>
      <c r="H20" s="2"/>
      <c r="I20" s="2"/>
      <c r="J20" s="5">
        <v>120790</v>
      </c>
      <c r="K20" s="5">
        <v>118564</v>
      </c>
      <c r="L20" s="5">
        <v>120327</v>
      </c>
      <c r="M20" s="5">
        <v>102091</v>
      </c>
      <c r="N20" s="5">
        <v>120327</v>
      </c>
      <c r="O20" s="2"/>
      <c r="P20" s="2"/>
      <c r="Q20" s="5">
        <f>(J20/C20)*100</f>
        <v>0.204331319877306</v>
      </c>
      <c r="R20" s="5">
        <f>(K20/D20)*100</f>
        <v>0.200565763804396</v>
      </c>
      <c r="S20" s="5">
        <f>(L20/E20)*100</f>
        <v>0.203548097747137</v>
      </c>
      <c r="T20" s="5">
        <f>(M20/F20)*100</f>
        <v>0.172699633890174</v>
      </c>
      <c r="U20" s="5">
        <f>(N20/G20)*100</f>
        <v>0.203548097747137</v>
      </c>
      <c r="V20" s="2"/>
    </row>
    <row r="21" ht="13.6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3.6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3.6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" customHeight="1">
      <c r="A24" s="2"/>
      <c r="B24" s="2"/>
      <c r="C24" s="2"/>
      <c r="D24" t="s" s="6">
        <v>31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3.65" customHeight="1">
      <c r="A25" s="2"/>
      <c r="B25" s="2"/>
      <c r="C25" s="2"/>
      <c r="D25" s="2"/>
      <c r="E25" t="s" s="4">
        <v>4</v>
      </c>
      <c r="F25" t="s" s="4">
        <v>5</v>
      </c>
      <c r="G25" t="s" s="4">
        <v>6</v>
      </c>
      <c r="H25" t="s" s="4">
        <v>7</v>
      </c>
      <c r="I25" s="2"/>
      <c r="J25" s="2"/>
      <c r="K25" s="2"/>
      <c r="L25" s="2"/>
      <c r="M25" t="s" s="4">
        <v>26</v>
      </c>
      <c r="N25" s="2"/>
      <c r="O25" s="2"/>
      <c r="P25" s="2"/>
      <c r="Q25" s="2"/>
      <c r="R25" s="2"/>
      <c r="S25" s="2"/>
      <c r="T25" s="2"/>
      <c r="U25" s="2"/>
      <c r="V25" s="2"/>
    </row>
    <row r="26" ht="13.6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3.65" customHeight="1">
      <c r="A27" s="2"/>
      <c r="B27" s="2"/>
      <c r="C27" s="2"/>
      <c r="D27" t="s" s="4">
        <v>9</v>
      </c>
      <c r="E27" s="5">
        <f>R5/Q5*100</f>
        <v>101.357204735778</v>
      </c>
      <c r="F27" s="5">
        <f>S5/Q5*100</f>
        <v>100.381172393879</v>
      </c>
      <c r="G27" s="5">
        <f>T5/Q5*100</f>
        <v>96.76580999133721</v>
      </c>
      <c r="H27" s="5">
        <f>U5/Q5*100</f>
        <v>100.623736644528</v>
      </c>
      <c r="I27" s="2"/>
      <c r="J27" s="2"/>
      <c r="K27" s="2"/>
      <c r="L27" s="2"/>
      <c r="M27" t="s" s="4">
        <v>27</v>
      </c>
      <c r="N27" s="5">
        <f>AVERAGE(J5:J20)</f>
        <v>1825586.5</v>
      </c>
      <c r="O27" s="5">
        <f>AVERAGE(K5:K20)</f>
        <v>2113802.1875</v>
      </c>
      <c r="P27" s="5">
        <f>AVERAGE(L5:L20)</f>
        <v>1747033.5625</v>
      </c>
      <c r="Q27" s="5">
        <f>AVERAGE(M5:M20)</f>
        <v>1917466.3125</v>
      </c>
      <c r="R27" s="5">
        <f>AVERAGE(N5:N20)</f>
        <v>1747036.25</v>
      </c>
      <c r="S27" s="2"/>
      <c r="T27" s="2"/>
      <c r="U27" s="2"/>
      <c r="V27" s="2"/>
    </row>
    <row r="28" ht="13.65" customHeight="1">
      <c r="A28" s="2"/>
      <c r="B28" s="2"/>
      <c r="C28" s="2"/>
      <c r="D28" t="s" s="4">
        <v>10</v>
      </c>
      <c r="E28" s="5">
        <f>R6/Q6*100</f>
        <v>100.031835022433</v>
      </c>
      <c r="F28" s="5">
        <f>S6/Q6*100</f>
        <v>100.002056341407</v>
      </c>
      <c r="G28" s="5">
        <f>T6/Q6*100</f>
        <v>109.768494226911</v>
      </c>
      <c r="H28" s="5">
        <f>U6/Q6*100</f>
        <v>100.002056341407</v>
      </c>
      <c r="I28" s="2"/>
      <c r="J28" s="2"/>
      <c r="K28" s="2"/>
      <c r="L28" s="2"/>
      <c r="M28" t="s" s="4">
        <v>28</v>
      </c>
      <c r="N28" s="2"/>
      <c r="O28" s="5">
        <f>O27/N27</f>
        <v>1.15787566762791</v>
      </c>
      <c r="P28" s="5">
        <f>P27/N27</f>
        <v>0.95697112270495</v>
      </c>
      <c r="Q28" s="5">
        <f>Q27/N27</f>
        <v>1.05032892853886</v>
      </c>
      <c r="R28" s="5">
        <f>R27/N27</f>
        <v>0.956972594834592</v>
      </c>
      <c r="S28" s="2"/>
      <c r="T28" s="2"/>
      <c r="U28" s="2"/>
      <c r="V28" s="2"/>
    </row>
    <row r="29" ht="13.65" customHeight="1">
      <c r="A29" s="2"/>
      <c r="B29" s="2"/>
      <c r="C29" s="2"/>
      <c r="D29" t="s" s="4">
        <v>11</v>
      </c>
      <c r="E29" s="5">
        <v>150</v>
      </c>
      <c r="F29" s="5">
        <f>S7/Q7*100</f>
        <v>43.1477024320535</v>
      </c>
      <c r="G29" s="5">
        <f>T7/Q7*100</f>
        <v>57.9016035453362</v>
      </c>
      <c r="H29" s="5">
        <f>U7/Q7*100</f>
        <v>43.1477024320535</v>
      </c>
      <c r="I29" s="2"/>
      <c r="J29" s="2"/>
      <c r="K29" s="2"/>
      <c r="L29" s="2"/>
      <c r="M29" t="s" s="4">
        <v>29</v>
      </c>
      <c r="N29" s="2"/>
      <c r="O29" s="5">
        <f>(O28-1)*100</f>
        <v>15.787566762791</v>
      </c>
      <c r="P29" s="5">
        <f>(P28-1)*100</f>
        <v>-4.302887729505</v>
      </c>
      <c r="Q29" s="5">
        <f>(Q28-1)*100</f>
        <v>5.032892853886</v>
      </c>
      <c r="R29" s="5">
        <f>(R28-1)*100</f>
        <v>-4.3027405165408</v>
      </c>
      <c r="S29" s="2"/>
      <c r="T29" s="2"/>
      <c r="U29" s="2"/>
      <c r="V29" s="2"/>
    </row>
    <row r="30" ht="13.65" customHeight="1">
      <c r="A30" s="2"/>
      <c r="B30" s="2"/>
      <c r="C30" s="2"/>
      <c r="D30" t="s" s="4">
        <v>12</v>
      </c>
      <c r="E30" s="5">
        <f>R8/Q8*100</f>
        <v>108.175686658546</v>
      </c>
      <c r="F30" s="5">
        <f>S8/Q8*100</f>
        <v>100.839221462557</v>
      </c>
      <c r="G30" s="5">
        <f>T8/Q8*100</f>
        <v>134.201987080565</v>
      </c>
      <c r="H30" s="5">
        <f>U8/Q8*100</f>
        <v>100.839221462557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3.65" customHeight="1">
      <c r="A31" s="2"/>
      <c r="B31" s="2"/>
      <c r="C31" s="2"/>
      <c r="D31" t="s" s="4">
        <v>13</v>
      </c>
      <c r="E31" s="5">
        <f>R9/Q9*100</f>
        <v>100.006871317404</v>
      </c>
      <c r="F31" s="5">
        <f>S9/Q9*100</f>
        <v>100.007730232079</v>
      </c>
      <c r="G31" s="5">
        <f>T9/Q9*100</f>
        <v>100.752409255665</v>
      </c>
      <c r="H31" s="5">
        <f>U9/Q9*100</f>
        <v>100.007730232079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3.65" customHeight="1">
      <c r="A32" s="2"/>
      <c r="B32" s="2"/>
      <c r="C32" s="2"/>
      <c r="D32" t="s" s="4">
        <v>14</v>
      </c>
      <c r="E32" s="5">
        <f>R10/Q10*100</f>
        <v>100</v>
      </c>
      <c r="F32" s="5">
        <f>S10/Q10*100</f>
        <v>100</v>
      </c>
      <c r="G32" s="5">
        <f>T10/Q10*100</f>
        <v>100</v>
      </c>
      <c r="H32" s="5">
        <f>U10/Q10*100</f>
        <v>100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3.65" customHeight="1">
      <c r="A33" s="2"/>
      <c r="B33" s="2"/>
      <c r="C33" s="2"/>
      <c r="D33" t="s" s="4">
        <v>15</v>
      </c>
      <c r="E33" s="5">
        <f>R11/Q11*100</f>
        <v>100.285062324291</v>
      </c>
      <c r="F33" s="5">
        <f>S11/Q11*100</f>
        <v>100.113239257642</v>
      </c>
      <c r="G33" s="5">
        <f>T11/Q11*100</f>
        <v>103.535865930185</v>
      </c>
      <c r="H33" s="5">
        <f>U11/Q11*100</f>
        <v>100.113410055919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3.65" customHeight="1">
      <c r="A34" s="2"/>
      <c r="B34" s="2"/>
      <c r="C34" s="2"/>
      <c r="D34" t="s" s="4">
        <v>16</v>
      </c>
      <c r="E34" s="5">
        <f>R12/Q12*100</f>
        <v>100.120680265373</v>
      </c>
      <c r="F34" s="5">
        <f>S12/Q12*100</f>
        <v>100.441669142159</v>
      </c>
      <c r="G34" s="5">
        <f>T12/Q12*100</f>
        <v>102.913448526257</v>
      </c>
      <c r="H34" s="5">
        <f>U12/Q12*100</f>
        <v>100.441669142159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3.65" customHeight="1">
      <c r="A35" s="2"/>
      <c r="B35" s="2"/>
      <c r="C35" s="2"/>
      <c r="D35" t="s" s="4">
        <v>17</v>
      </c>
      <c r="E35" s="5">
        <f>R13/Q13*100</f>
        <v>100.043571273864</v>
      </c>
      <c r="F35" s="5">
        <f>S13/Q13*100</f>
        <v>100.011019479146</v>
      </c>
      <c r="G35" s="5">
        <f>T13/Q13*100</f>
        <v>101.594657959167</v>
      </c>
      <c r="H35" s="5">
        <f>U13/Q13*100</f>
        <v>100.011019479146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3.65" customHeight="1">
      <c r="A36" s="2"/>
      <c r="B36" s="2"/>
      <c r="C36" s="2"/>
      <c r="D36" t="s" s="4">
        <v>18</v>
      </c>
      <c r="E36" s="5">
        <f>R14/Q14*100</f>
        <v>99.8157175861719</v>
      </c>
      <c r="F36" s="5">
        <f>S14/Q14*100</f>
        <v>99.92798253144301</v>
      </c>
      <c r="G36" s="5">
        <f>T14/Q14*100</f>
        <v>98.9538948281583</v>
      </c>
      <c r="H36" s="5">
        <f>U14/Q14*100</f>
        <v>99.92798253144301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3.65" customHeight="1">
      <c r="A37" s="2"/>
      <c r="B37" s="2"/>
      <c r="C37" s="2"/>
      <c r="D37" t="s" s="4">
        <v>19</v>
      </c>
      <c r="E37" s="5">
        <f>R15/Q15*100</f>
        <v>100.209078194290</v>
      </c>
      <c r="F37" s="5">
        <f>S15/Q15*100</f>
        <v>100.101197664816</v>
      </c>
      <c r="G37" s="5">
        <f>T15/Q15*100</f>
        <v>107.903919500122</v>
      </c>
      <c r="H37" s="5">
        <f>U15/Q15*100</f>
        <v>100.101197664816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3.65" customHeight="1">
      <c r="A38" s="2"/>
      <c r="B38" s="2"/>
      <c r="C38" s="2"/>
      <c r="D38" t="s" s="4">
        <v>20</v>
      </c>
      <c r="E38" s="5">
        <f>R16/Q16*100</f>
        <v>100</v>
      </c>
      <c r="F38" s="5">
        <f>S16/Q16*100</f>
        <v>100</v>
      </c>
      <c r="G38" s="5">
        <f>T16/Q16*100</f>
        <v>100</v>
      </c>
      <c r="H38" s="5">
        <f>U16/Q16*100</f>
        <v>100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3.65" customHeight="1">
      <c r="A39" s="2"/>
      <c r="B39" s="2"/>
      <c r="C39" s="2"/>
      <c r="D39" t="s" s="4">
        <v>21</v>
      </c>
      <c r="E39" s="5">
        <f>R17/Q17*100</f>
        <v>100</v>
      </c>
      <c r="F39" s="5">
        <f>S17/Q17*100</f>
        <v>100</v>
      </c>
      <c r="G39" s="5">
        <f>T17/Q17*100</f>
        <v>100</v>
      </c>
      <c r="H39" s="5">
        <f>U17/Q17*100</f>
        <v>100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3.65" customHeight="1">
      <c r="A40" s="2"/>
      <c r="B40" s="2"/>
      <c r="C40" s="2"/>
      <c r="D40" t="s" s="4">
        <v>22</v>
      </c>
      <c r="E40" s="5">
        <f>R18/Q18*100</f>
        <v>100.001930894363</v>
      </c>
      <c r="F40" s="5">
        <f>S18/Q18*100</f>
        <v>100</v>
      </c>
      <c r="G40" s="5">
        <f>T18/Q18*100</f>
        <v>114.814143372125</v>
      </c>
      <c r="H40" s="5">
        <f>U18/Q18*100</f>
        <v>100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3.65" customHeight="1">
      <c r="A41" s="2"/>
      <c r="B41" s="2"/>
      <c r="C41" s="2"/>
      <c r="D41" t="s" s="4">
        <v>23</v>
      </c>
      <c r="E41" s="5">
        <f>R19/Q19*100</f>
        <v>100.232441331302</v>
      </c>
      <c r="F41" s="5">
        <f>S19/Q19*100</f>
        <v>100.091157426450</v>
      </c>
      <c r="G41" s="5">
        <f>T19/Q19*100</f>
        <v>99.9706921799656</v>
      </c>
      <c r="H41" s="5">
        <f>U19/Q19*100</f>
        <v>100.091157426450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3.65" customHeight="1">
      <c r="A42" s="2"/>
      <c r="B42" s="2"/>
      <c r="C42" s="2"/>
      <c r="D42" t="s" s="4">
        <v>24</v>
      </c>
      <c r="E42" s="5">
        <f>R20/Q20*100</f>
        <v>98.1571322129319</v>
      </c>
      <c r="F42" s="5">
        <f>S20/Q20*100</f>
        <v>99.6166901233549</v>
      </c>
      <c r="G42" s="5">
        <f>T20/Q20*100</f>
        <v>84.5194138587634</v>
      </c>
      <c r="H42" s="5">
        <f>U20/Q20*100</f>
        <v>99.6166901233549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</sheetData>
  <mergeCells count="5">
    <mergeCell ref="M25:R25"/>
    <mergeCell ref="C1:G1"/>
    <mergeCell ref="J1:N1"/>
    <mergeCell ref="R1:V1"/>
    <mergeCell ref="D24:I24"/>
  </mergeCells>
  <hyperlinks>
    <hyperlink ref="D24" r:id="rId1" location="" tooltip="" display="Data for script weighted_LRURP.py (Computes normalized miss rate as a percentage)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47"/>
  <sheetViews>
    <sheetView workbookViewId="0" showGridLines="0" defaultGridColor="1"/>
  </sheetViews>
  <sheetFormatPr defaultColWidth="12.6667" defaultRowHeight="15.75" customHeight="1" outlineLevelRow="0" outlineLevelCol="0"/>
  <cols>
    <col min="1" max="13" width="12.6719" style="9" customWidth="1"/>
    <col min="14" max="14" width="21.6719" style="9" customWidth="1"/>
    <col min="15" max="22" width="12.6719" style="9" customWidth="1"/>
    <col min="23" max="16384" width="12.6719" style="9" customWidth="1"/>
  </cols>
  <sheetData>
    <row r="1" ht="13.65" customHeight="1">
      <c r="A1" s="2"/>
      <c r="B1" s="2"/>
      <c r="C1" t="s" s="3">
        <v>0</v>
      </c>
      <c r="D1" s="2"/>
      <c r="E1" s="2"/>
      <c r="F1" s="2"/>
      <c r="G1" s="2"/>
      <c r="H1" s="2"/>
      <c r="I1" s="2"/>
      <c r="J1" t="s" s="3">
        <v>1</v>
      </c>
      <c r="K1" s="2"/>
      <c r="L1" s="2"/>
      <c r="M1" s="2"/>
      <c r="N1" s="2"/>
      <c r="O1" s="2"/>
      <c r="P1" s="2"/>
      <c r="Q1" s="2"/>
      <c r="R1" t="s" s="3">
        <v>2</v>
      </c>
      <c r="S1" s="2"/>
      <c r="T1" s="2"/>
      <c r="U1" s="2"/>
      <c r="V1" s="2"/>
    </row>
    <row r="2" ht="13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3.65" customHeight="1">
      <c r="A3" s="2"/>
      <c r="B3" s="2"/>
      <c r="C3" t="s" s="4">
        <v>3</v>
      </c>
      <c r="D3" t="s" s="4">
        <v>4</v>
      </c>
      <c r="E3" t="s" s="4">
        <v>5</v>
      </c>
      <c r="F3" t="s" s="4">
        <v>6</v>
      </c>
      <c r="G3" t="s" s="4">
        <v>7</v>
      </c>
      <c r="H3" t="s" s="4">
        <v>8</v>
      </c>
      <c r="I3" s="2"/>
      <c r="J3" t="s" s="4">
        <v>3</v>
      </c>
      <c r="K3" t="s" s="4">
        <v>4</v>
      </c>
      <c r="L3" t="s" s="4">
        <v>5</v>
      </c>
      <c r="M3" t="s" s="4">
        <v>6</v>
      </c>
      <c r="N3" t="s" s="4">
        <v>7</v>
      </c>
      <c r="O3" t="s" s="4">
        <v>8</v>
      </c>
      <c r="P3" s="2"/>
      <c r="Q3" t="s" s="4">
        <v>3</v>
      </c>
      <c r="R3" t="s" s="4">
        <v>4</v>
      </c>
      <c r="S3" t="s" s="4">
        <v>5</v>
      </c>
      <c r="T3" t="s" s="4">
        <v>6</v>
      </c>
      <c r="U3" t="s" s="4">
        <v>7</v>
      </c>
      <c r="V3" t="s" s="4">
        <v>8</v>
      </c>
    </row>
    <row r="4" ht="13.6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3.65" customHeight="1">
      <c r="A5" t="s" s="4">
        <v>9</v>
      </c>
      <c r="B5" s="2"/>
      <c r="C5" s="5">
        <v>1117892</v>
      </c>
      <c r="D5" s="5">
        <v>1117892</v>
      </c>
      <c r="E5" s="5">
        <v>1117892</v>
      </c>
      <c r="F5" s="5">
        <v>1117892</v>
      </c>
      <c r="G5" s="5">
        <v>1117892</v>
      </c>
      <c r="H5" s="5">
        <v>1117892</v>
      </c>
      <c r="I5" s="2"/>
      <c r="J5" s="5">
        <v>15036</v>
      </c>
      <c r="K5" s="5">
        <v>15060</v>
      </c>
      <c r="L5" s="5">
        <v>15016</v>
      </c>
      <c r="M5" s="5">
        <v>16755</v>
      </c>
      <c r="N5" s="5">
        <v>15018</v>
      </c>
      <c r="O5" s="5">
        <v>16981</v>
      </c>
      <c r="P5" s="2"/>
      <c r="Q5" s="5">
        <f>(J5/C5)*100</f>
        <v>1.34503154150848</v>
      </c>
      <c r="R5" s="5">
        <f>(K5/D5)*100</f>
        <v>1.34717843941991</v>
      </c>
      <c r="S5" s="5">
        <f>(L5/E5)*100</f>
        <v>1.34324245991563</v>
      </c>
      <c r="T5" s="5">
        <f>(M5/F5)*100</f>
        <v>1.49880310441438</v>
      </c>
      <c r="U5" s="5">
        <f>(N5/G5)*100</f>
        <v>1.34342136807491</v>
      </c>
      <c r="V5" s="5">
        <f>O5/H5*100</f>
        <v>1.51901972641364</v>
      </c>
    </row>
    <row r="6" ht="13.65" customHeight="1">
      <c r="A6" t="s" s="4">
        <v>10</v>
      </c>
      <c r="B6" s="2"/>
      <c r="C6" s="5">
        <v>89802411</v>
      </c>
      <c r="D6" s="5">
        <v>89802411</v>
      </c>
      <c r="E6" s="5">
        <v>89802411</v>
      </c>
      <c r="F6" s="5">
        <v>89802411</v>
      </c>
      <c r="G6" s="5">
        <v>89802411</v>
      </c>
      <c r="H6" s="5">
        <v>89803367</v>
      </c>
      <c r="I6" s="2"/>
      <c r="J6" s="5">
        <v>19599322</v>
      </c>
      <c r="K6" s="5">
        <v>19762229</v>
      </c>
      <c r="L6" s="5">
        <v>19775845</v>
      </c>
      <c r="M6" s="5">
        <v>21512334</v>
      </c>
      <c r="N6" s="5">
        <v>19775845</v>
      </c>
      <c r="O6" s="5">
        <v>24508164</v>
      </c>
      <c r="P6" s="2"/>
      <c r="Q6" s="5">
        <f>(J6/C6)*100</f>
        <v>21.8249396444378</v>
      </c>
      <c r="R6" s="5">
        <f>(K6/D6)*100</f>
        <v>22.0063456870885</v>
      </c>
      <c r="S6" s="5">
        <f>(L6/E6)*100</f>
        <v>22.021507863525</v>
      </c>
      <c r="T6" s="5">
        <f>(M6/F6)*100</f>
        <v>23.9551853457476</v>
      </c>
      <c r="U6" s="5">
        <f>(N6/G6)*100</f>
        <v>22.021507863525</v>
      </c>
      <c r="V6" s="5">
        <f>O6/H6*100</f>
        <v>27.2909188360387</v>
      </c>
    </row>
    <row r="7" ht="13.65" customHeight="1">
      <c r="A7" t="s" s="4">
        <v>11</v>
      </c>
      <c r="B7" s="2"/>
      <c r="C7" s="5">
        <v>123976326</v>
      </c>
      <c r="D7" s="5">
        <v>123976326</v>
      </c>
      <c r="E7" s="5">
        <v>123976326</v>
      </c>
      <c r="F7" s="5">
        <v>123976326</v>
      </c>
      <c r="G7" s="5">
        <v>123976326</v>
      </c>
      <c r="H7" s="5">
        <v>124363182</v>
      </c>
      <c r="I7" s="2"/>
      <c r="J7" s="5">
        <v>1851110</v>
      </c>
      <c r="K7" s="5">
        <v>6139347</v>
      </c>
      <c r="L7" s="5">
        <v>1782918</v>
      </c>
      <c r="M7" s="5">
        <v>1289687</v>
      </c>
      <c r="N7" s="5">
        <v>1782918</v>
      </c>
      <c r="O7" s="5">
        <v>12587852</v>
      </c>
      <c r="P7" s="2"/>
      <c r="Q7" s="5">
        <f>(J7/C7)*100</f>
        <v>1.49311570984931</v>
      </c>
      <c r="R7" s="5">
        <f>(K7/D7)*100</f>
        <v>4.95203172902543</v>
      </c>
      <c r="S7" s="5">
        <f>(L7/E7)*100</f>
        <v>1.43811166012453</v>
      </c>
      <c r="T7" s="5">
        <f>(M7/F7)*100</f>
        <v>1.04026876873251</v>
      </c>
      <c r="U7" s="5">
        <f>(N7/G7)*100</f>
        <v>1.43811166012453</v>
      </c>
      <c r="V7" s="5">
        <f>O7/H7*100</f>
        <v>10.1218477989732</v>
      </c>
    </row>
    <row r="8" ht="13.65" customHeight="1">
      <c r="A8" t="s" s="4">
        <v>12</v>
      </c>
      <c r="B8" s="2"/>
      <c r="C8" s="5">
        <v>117111733</v>
      </c>
      <c r="D8" s="5">
        <v>117111733</v>
      </c>
      <c r="E8" s="5">
        <v>117111733</v>
      </c>
      <c r="F8" s="5">
        <v>117111733</v>
      </c>
      <c r="G8" s="5">
        <v>117111733</v>
      </c>
      <c r="H8" s="5">
        <v>117259452</v>
      </c>
      <c r="I8" s="2"/>
      <c r="J8" s="5">
        <v>498162</v>
      </c>
      <c r="K8" s="5">
        <v>537452</v>
      </c>
      <c r="L8" s="5">
        <v>540031</v>
      </c>
      <c r="M8" s="5">
        <v>668754</v>
      </c>
      <c r="N8" s="5">
        <v>540031</v>
      </c>
      <c r="O8" s="5">
        <v>948847</v>
      </c>
      <c r="P8" s="2"/>
      <c r="Q8" s="5">
        <f>(J8/C8)*100</f>
        <v>0.425373262984675</v>
      </c>
      <c r="R8" s="5">
        <f>(K8/D8)*100</f>
        <v>0.458922420693749</v>
      </c>
      <c r="S8" s="5">
        <f>(L8/E8)*100</f>
        <v>0.461124591162868</v>
      </c>
      <c r="T8" s="5">
        <f>(M8/F8)*100</f>
        <v>0.571039282631058</v>
      </c>
      <c r="U8" s="5">
        <f>(N8/G8)*100</f>
        <v>0.461124591162868</v>
      </c>
      <c r="V8" s="5">
        <f>O8/H8*100</f>
        <v>0.809185940933785</v>
      </c>
    </row>
    <row r="9" ht="13.65" customHeight="1">
      <c r="A9" t="s" s="4">
        <v>13</v>
      </c>
      <c r="B9" s="2"/>
      <c r="C9" s="5">
        <v>88626393</v>
      </c>
      <c r="D9" s="5">
        <v>88626393</v>
      </c>
      <c r="E9" s="5">
        <v>88626393</v>
      </c>
      <c r="F9" s="5">
        <v>88626393</v>
      </c>
      <c r="G9" s="5">
        <v>88626393</v>
      </c>
      <c r="H9" s="5">
        <v>88811901</v>
      </c>
      <c r="I9" s="2"/>
      <c r="J9" s="5">
        <v>116395</v>
      </c>
      <c r="K9" s="5">
        <v>116399</v>
      </c>
      <c r="L9" s="5">
        <v>116408</v>
      </c>
      <c r="M9" s="5">
        <v>117302</v>
      </c>
      <c r="N9" s="5">
        <v>116408</v>
      </c>
      <c r="O9" s="5">
        <v>116961</v>
      </c>
      <c r="P9" s="2"/>
      <c r="Q9" s="5">
        <f>(J9/C9)*100</f>
        <v>0.131332209356642</v>
      </c>
      <c r="R9" s="5">
        <f>(K9/D9)*100</f>
        <v>0.131336722684855</v>
      </c>
      <c r="S9" s="5">
        <f>(L9/E9)*100</f>
        <v>0.131346877673336</v>
      </c>
      <c r="T9" s="5">
        <f>(M9/F9)*100</f>
        <v>0.132355606529084</v>
      </c>
      <c r="U9" s="5">
        <f>(N9/G9)*100</f>
        <v>0.131346877673336</v>
      </c>
      <c r="V9" s="5">
        <f>O9/H9*100</f>
        <v>0.131695188013147</v>
      </c>
    </row>
    <row r="10" ht="13.65" customHeight="1">
      <c r="A10" t="s" s="4">
        <v>14</v>
      </c>
      <c r="B10" s="2"/>
      <c r="C10" s="5">
        <v>391990</v>
      </c>
      <c r="D10" s="5">
        <v>391990</v>
      </c>
      <c r="E10" s="5">
        <v>391990</v>
      </c>
      <c r="F10" s="5">
        <v>391990</v>
      </c>
      <c r="G10" s="5">
        <v>391990</v>
      </c>
      <c r="H10" s="5">
        <v>391213</v>
      </c>
      <c r="I10" s="2"/>
      <c r="J10" s="5">
        <v>7370</v>
      </c>
      <c r="K10" s="5">
        <v>7370</v>
      </c>
      <c r="L10" s="5">
        <v>7370</v>
      </c>
      <c r="M10" s="5">
        <v>7370</v>
      </c>
      <c r="N10" s="5">
        <v>7370</v>
      </c>
      <c r="O10" s="5">
        <v>7351</v>
      </c>
      <c r="P10" s="2"/>
      <c r="Q10" s="5">
        <f>(J10/C10)*100</f>
        <v>1.88015000382663</v>
      </c>
      <c r="R10" s="5">
        <f>(K10/D10)*100</f>
        <v>1.88015000382663</v>
      </c>
      <c r="S10" s="5">
        <f>(L10/E10)*100</f>
        <v>1.88015000382663</v>
      </c>
      <c r="T10" s="5">
        <f>(M10/F10)*100</f>
        <v>1.88015000382663</v>
      </c>
      <c r="U10" s="5">
        <f>(N10/G10)*100</f>
        <v>1.88015000382663</v>
      </c>
      <c r="V10" s="5">
        <f>O10/H10*100</f>
        <v>1.87902753742846</v>
      </c>
    </row>
    <row r="11" ht="13.65" customHeight="1">
      <c r="A11" t="s" s="4">
        <v>15</v>
      </c>
      <c r="B11" s="2"/>
      <c r="C11" s="5">
        <v>101858659</v>
      </c>
      <c r="D11" s="5">
        <v>101858659</v>
      </c>
      <c r="E11" s="5">
        <v>101858659</v>
      </c>
      <c r="F11" s="5">
        <v>101858659</v>
      </c>
      <c r="G11" s="5">
        <v>101858659</v>
      </c>
      <c r="H11" s="5">
        <v>102646388</v>
      </c>
      <c r="I11" s="2"/>
      <c r="J11" s="5">
        <v>585210</v>
      </c>
      <c r="K11" s="5">
        <v>586472</v>
      </c>
      <c r="L11" s="5">
        <v>587383</v>
      </c>
      <c r="M11" s="5">
        <v>606188</v>
      </c>
      <c r="N11" s="5">
        <v>587383</v>
      </c>
      <c r="O11" s="5">
        <v>610146</v>
      </c>
      <c r="P11" s="2"/>
      <c r="Q11" s="5">
        <f>(J11/C11)*100</f>
        <v>0.574531420053351</v>
      </c>
      <c r="R11" s="5">
        <f>(K11/D11)*100</f>
        <v>0.575770391793593</v>
      </c>
      <c r="S11" s="5">
        <f>(L11/E11)*100</f>
        <v>0.576664768382627</v>
      </c>
      <c r="T11" s="5">
        <f>(M11/F11)*100</f>
        <v>0.595126625415322</v>
      </c>
      <c r="U11" s="5">
        <f>(N11/G11)*100</f>
        <v>0.576664768382627</v>
      </c>
      <c r="V11" s="5">
        <f>O11/H11*100</f>
        <v>0.594415460581039</v>
      </c>
    </row>
    <row r="12" ht="13.65" customHeight="1">
      <c r="A12" t="s" s="4">
        <v>16</v>
      </c>
      <c r="B12" s="2"/>
      <c r="C12" s="5">
        <v>56073624</v>
      </c>
      <c r="D12" s="5">
        <v>56073624</v>
      </c>
      <c r="E12" s="5">
        <v>56073624</v>
      </c>
      <c r="F12" s="5">
        <v>56073624</v>
      </c>
      <c r="G12" s="5">
        <v>56073624</v>
      </c>
      <c r="H12" s="5">
        <v>55621857</v>
      </c>
      <c r="I12" s="2"/>
      <c r="J12" s="5">
        <v>969410</v>
      </c>
      <c r="K12" s="5">
        <v>968499</v>
      </c>
      <c r="L12" s="5">
        <v>974352</v>
      </c>
      <c r="M12" s="5">
        <v>997750</v>
      </c>
      <c r="N12" s="5">
        <v>974352</v>
      </c>
      <c r="O12" s="5">
        <v>665478</v>
      </c>
      <c r="P12" s="2"/>
      <c r="Q12" s="5">
        <f>(J12/C12)*100</f>
        <v>1.72881638611408</v>
      </c>
      <c r="R12" s="5">
        <f>(K12/D12)*100</f>
        <v>1.72719173635005</v>
      </c>
      <c r="S12" s="5">
        <f>(L12/E12)*100</f>
        <v>1.73762979899427</v>
      </c>
      <c r="T12" s="5">
        <f>(M12/F12)*100</f>
        <v>1.77935708239582</v>
      </c>
      <c r="U12" s="5">
        <f>(N12/G12)*100</f>
        <v>1.73762979899427</v>
      </c>
      <c r="V12" s="5">
        <f>O12/H12*100</f>
        <v>1.19643254629201</v>
      </c>
    </row>
    <row r="13" ht="13.65" customHeight="1">
      <c r="A13" t="s" s="4">
        <v>17</v>
      </c>
      <c r="B13" s="2"/>
      <c r="C13" s="5">
        <v>39145232</v>
      </c>
      <c r="D13" s="5">
        <v>39145232</v>
      </c>
      <c r="E13" s="5">
        <v>39145232</v>
      </c>
      <c r="F13" s="5">
        <v>39145232</v>
      </c>
      <c r="G13" s="5">
        <v>39145232</v>
      </c>
      <c r="H13" s="5">
        <v>37026904</v>
      </c>
      <c r="I13" s="2"/>
      <c r="J13" s="5">
        <v>789484</v>
      </c>
      <c r="K13" s="5">
        <v>789606</v>
      </c>
      <c r="L13" s="5">
        <v>789814</v>
      </c>
      <c r="M13" s="5">
        <v>802101</v>
      </c>
      <c r="N13" s="5">
        <v>789814</v>
      </c>
      <c r="O13" s="5">
        <v>797661</v>
      </c>
      <c r="P13" s="2"/>
      <c r="Q13" s="5">
        <f>(J13/C13)*100</f>
        <v>2.01680756420092</v>
      </c>
      <c r="R13" s="5">
        <f>(K13/D13)*100</f>
        <v>2.01711922412415</v>
      </c>
      <c r="S13" s="5">
        <f>(L13/E13)*100</f>
        <v>2.01765057874737</v>
      </c>
      <c r="T13" s="5">
        <f>(M13/F13)*100</f>
        <v>2.04903882036004</v>
      </c>
      <c r="U13" s="5">
        <f>(N13/G13)*100</f>
        <v>2.01765057874737</v>
      </c>
      <c r="V13" s="5">
        <f>O13/H13*100</f>
        <v>2.15427409215742</v>
      </c>
    </row>
    <row r="14" ht="13.65" customHeight="1">
      <c r="A14" t="s" s="4">
        <v>18</v>
      </c>
      <c r="B14" s="2"/>
      <c r="C14" s="5">
        <v>83871879</v>
      </c>
      <c r="D14" s="5">
        <v>83871879</v>
      </c>
      <c r="E14" s="5">
        <v>83871879</v>
      </c>
      <c r="F14" s="5">
        <v>83871879</v>
      </c>
      <c r="G14" s="5">
        <v>83871879</v>
      </c>
      <c r="H14" s="5">
        <v>82769450</v>
      </c>
      <c r="I14" s="2"/>
      <c r="J14" s="5">
        <v>1212450</v>
      </c>
      <c r="K14" s="5">
        <v>1210547</v>
      </c>
      <c r="L14" s="5">
        <v>1207737</v>
      </c>
      <c r="M14" s="5">
        <v>1202273</v>
      </c>
      <c r="N14" s="5">
        <v>1207737</v>
      </c>
      <c r="O14" s="5">
        <v>1218563</v>
      </c>
      <c r="P14" s="2"/>
      <c r="Q14" s="5">
        <f>(J14/C14)*100</f>
        <v>1.44559775511885</v>
      </c>
      <c r="R14" s="5">
        <f>(K14/D14)*100</f>
        <v>1.44332881823239</v>
      </c>
      <c r="S14" s="5">
        <f>(L14/E14)*100</f>
        <v>1.43997847001854</v>
      </c>
      <c r="T14" s="5">
        <f>(M14/F14)*100</f>
        <v>1.43346377156997</v>
      </c>
      <c r="U14" s="5">
        <f>(N14/G14)*100</f>
        <v>1.43997847001854</v>
      </c>
      <c r="V14" s="5">
        <f>O14/H14*100</f>
        <v>1.47223764323673</v>
      </c>
    </row>
    <row r="15" ht="13.65" customHeight="1">
      <c r="A15" t="s" s="4">
        <v>19</v>
      </c>
      <c r="B15" s="2"/>
      <c r="C15" s="5">
        <v>99898202</v>
      </c>
      <c r="D15" s="5">
        <v>99898202</v>
      </c>
      <c r="E15" s="5">
        <v>99898202</v>
      </c>
      <c r="F15" s="5">
        <v>99898202</v>
      </c>
      <c r="G15" s="5">
        <v>99898202</v>
      </c>
      <c r="H15" s="5">
        <v>102305136</v>
      </c>
      <c r="I15" s="2"/>
      <c r="J15" s="5">
        <v>209279</v>
      </c>
      <c r="K15" s="5">
        <v>209506</v>
      </c>
      <c r="L15" s="5">
        <v>209367</v>
      </c>
      <c r="M15" s="5">
        <v>226049</v>
      </c>
      <c r="N15" s="5">
        <v>209367</v>
      </c>
      <c r="O15" s="5">
        <v>214340</v>
      </c>
      <c r="P15" s="2"/>
      <c r="Q15" s="5">
        <f>(J15/C15)*100</f>
        <v>0.209492258929745</v>
      </c>
      <c r="R15" s="5">
        <f>(K15/D15)*100</f>
        <v>0.209719490246681</v>
      </c>
      <c r="S15" s="5">
        <f>(L15/E15)*100</f>
        <v>0.209580348603271</v>
      </c>
      <c r="T15" s="5">
        <f>(M15/F15)*100</f>
        <v>0.226279347850525</v>
      </c>
      <c r="U15" s="5">
        <f>(N15/G15)*100</f>
        <v>0.209580348603271</v>
      </c>
      <c r="V15" s="5">
        <f>O15/H15*100</f>
        <v>0.209510498084866</v>
      </c>
    </row>
    <row r="16" ht="13.65" customHeight="1">
      <c r="A16" t="s" s="4">
        <v>20</v>
      </c>
      <c r="B16" s="2"/>
      <c r="C16" s="5">
        <v>1158</v>
      </c>
      <c r="D16" s="5">
        <v>1158</v>
      </c>
      <c r="E16" s="5">
        <v>1158</v>
      </c>
      <c r="F16" s="5">
        <v>1158</v>
      </c>
      <c r="G16" s="5">
        <v>1158</v>
      </c>
      <c r="H16" s="5">
        <v>1197</v>
      </c>
      <c r="I16" s="2"/>
      <c r="J16" s="5">
        <v>379</v>
      </c>
      <c r="K16" s="5">
        <v>379</v>
      </c>
      <c r="L16" s="5">
        <v>379</v>
      </c>
      <c r="M16" s="5">
        <v>379</v>
      </c>
      <c r="N16" s="5">
        <v>379</v>
      </c>
      <c r="O16" s="5">
        <v>389</v>
      </c>
      <c r="P16" s="2"/>
      <c r="Q16" s="5">
        <f>(J16/C16)*100</f>
        <v>32.7288428324698</v>
      </c>
      <c r="R16" s="5">
        <f>(K16/D16)*100</f>
        <v>32.7288428324698</v>
      </c>
      <c r="S16" s="5">
        <f>(L16/E16)*100</f>
        <v>32.7288428324698</v>
      </c>
      <c r="T16" s="5">
        <f>(M16/F16)*100</f>
        <v>32.7288428324698</v>
      </c>
      <c r="U16" s="5">
        <f>(N16/G16)*100</f>
        <v>32.7288428324698</v>
      </c>
      <c r="V16" s="5">
        <f>O16/H16*100</f>
        <v>32.4979114452799</v>
      </c>
    </row>
    <row r="17" ht="13.65" customHeight="1">
      <c r="A17" t="s" s="4">
        <v>21</v>
      </c>
      <c r="B17" s="2"/>
      <c r="C17" s="5">
        <v>3572</v>
      </c>
      <c r="D17" s="5">
        <v>3572</v>
      </c>
      <c r="E17" s="5">
        <v>3572</v>
      </c>
      <c r="F17" s="5">
        <v>3572</v>
      </c>
      <c r="G17" s="5">
        <v>3572</v>
      </c>
      <c r="H17" s="5">
        <v>4510</v>
      </c>
      <c r="I17" s="2"/>
      <c r="J17" s="5">
        <v>602</v>
      </c>
      <c r="K17" s="5">
        <v>602</v>
      </c>
      <c r="L17" s="5">
        <v>602</v>
      </c>
      <c r="M17" s="5">
        <v>602</v>
      </c>
      <c r="N17" s="5">
        <v>602</v>
      </c>
      <c r="O17" s="5">
        <v>639</v>
      </c>
      <c r="P17" s="2"/>
      <c r="Q17" s="5">
        <f>(J17/C17)*100</f>
        <v>16.8533034714446</v>
      </c>
      <c r="R17" s="5">
        <f>(K17/D17)*100</f>
        <v>16.8533034714446</v>
      </c>
      <c r="S17" s="5">
        <f>(L17/E17)*100</f>
        <v>16.8533034714446</v>
      </c>
      <c r="T17" s="5">
        <f>(M17/F17)*100</f>
        <v>16.8533034714446</v>
      </c>
      <c r="U17" s="5">
        <f>(N17/G17)*100</f>
        <v>16.8533034714446</v>
      </c>
      <c r="V17" s="5">
        <f>O17/H17*100</f>
        <v>14.1685144124169</v>
      </c>
    </row>
    <row r="18" ht="13.65" customHeight="1">
      <c r="A18" t="s" s="4">
        <v>22</v>
      </c>
      <c r="B18" s="2"/>
      <c r="C18" s="5">
        <v>23475664</v>
      </c>
      <c r="D18" s="5">
        <v>23475664</v>
      </c>
      <c r="E18" s="5">
        <v>23475664</v>
      </c>
      <c r="F18" s="5">
        <v>23475664</v>
      </c>
      <c r="G18" s="5">
        <v>23475664</v>
      </c>
      <c r="H18" s="5">
        <v>23479341</v>
      </c>
      <c r="I18" s="2"/>
      <c r="J18" s="5">
        <v>1864280</v>
      </c>
      <c r="K18" s="5">
        <v>1869093</v>
      </c>
      <c r="L18" s="5">
        <v>1871124</v>
      </c>
      <c r="M18" s="5">
        <v>2140619</v>
      </c>
      <c r="N18" s="5">
        <v>1871124</v>
      </c>
      <c r="O18" s="5">
        <v>2589149</v>
      </c>
      <c r="P18" s="2"/>
      <c r="Q18" s="5">
        <f>(J18/C18)*100</f>
        <v>7.94133022179905</v>
      </c>
      <c r="R18" s="5">
        <f>(K18/D18)*100</f>
        <v>7.96183230429606</v>
      </c>
      <c r="S18" s="5">
        <f>(L18/E18)*100</f>
        <v>7.97048381677298</v>
      </c>
      <c r="T18" s="5">
        <f>(M18/F18)*100</f>
        <v>9.118459865501571</v>
      </c>
      <c r="U18" s="5">
        <f>(N18/G18)*100</f>
        <v>7.97048381677298</v>
      </c>
      <c r="V18" s="5">
        <f>O18/H18*100</f>
        <v>11.0273495325103</v>
      </c>
    </row>
    <row r="19" ht="13.65" customHeight="1">
      <c r="A19" t="s" s="4">
        <v>23</v>
      </c>
      <c r="B19" s="2"/>
      <c r="C19" s="5">
        <v>87918223</v>
      </c>
      <c r="D19" s="5">
        <v>87918223</v>
      </c>
      <c r="E19" s="5">
        <v>87918223</v>
      </c>
      <c r="F19" s="5">
        <v>87918223</v>
      </c>
      <c r="G19" s="5">
        <v>87918223</v>
      </c>
      <c r="H19" s="5">
        <v>87918223</v>
      </c>
      <c r="I19" s="2"/>
      <c r="J19" s="5">
        <v>988458</v>
      </c>
      <c r="K19" s="5">
        <v>990133</v>
      </c>
      <c r="L19" s="5">
        <v>990037</v>
      </c>
      <c r="M19" s="5">
        <v>989207</v>
      </c>
      <c r="N19" s="5">
        <v>990037</v>
      </c>
      <c r="O19" s="5">
        <v>989228</v>
      </c>
      <c r="P19" s="2"/>
      <c r="Q19" s="5">
        <f>(J19/C19)*100</f>
        <v>1.12429251441991</v>
      </c>
      <c r="R19" s="5">
        <f>(K19/D19)*100</f>
        <v>1.12619769396386</v>
      </c>
      <c r="S19" s="5">
        <f>(L19/E19)*100</f>
        <v>1.12608850158402</v>
      </c>
      <c r="T19" s="5">
        <f>(M19/F19)*100</f>
        <v>1.12514444246672</v>
      </c>
      <c r="U19" s="5">
        <f>(N19/G19)*100</f>
        <v>1.12608850158402</v>
      </c>
      <c r="V19" s="5">
        <f>O19/H19*100</f>
        <v>1.12516832829981</v>
      </c>
    </row>
    <row r="20" ht="13.65" customHeight="1">
      <c r="A20" t="s" s="4">
        <v>24</v>
      </c>
      <c r="B20" s="2"/>
      <c r="C20" s="5">
        <v>59114775</v>
      </c>
      <c r="D20" s="5">
        <v>59114775</v>
      </c>
      <c r="E20" s="5">
        <v>59114775</v>
      </c>
      <c r="F20" s="5">
        <v>59114775</v>
      </c>
      <c r="G20" s="5">
        <v>59114775</v>
      </c>
      <c r="H20" s="5">
        <v>57557866</v>
      </c>
      <c r="I20" s="2"/>
      <c r="J20" s="5">
        <v>120442</v>
      </c>
      <c r="K20" s="5">
        <v>118335</v>
      </c>
      <c r="L20" s="5">
        <v>113449</v>
      </c>
      <c r="M20" s="5">
        <v>102091</v>
      </c>
      <c r="N20" s="5">
        <v>113449</v>
      </c>
      <c r="O20" s="5">
        <v>119777</v>
      </c>
      <c r="P20" s="2"/>
      <c r="Q20" s="5">
        <f>(J20/C20)*100</f>
        <v>0.203742634561326</v>
      </c>
      <c r="R20" s="5">
        <f>(K20/D20)*100</f>
        <v>0.200178381800489</v>
      </c>
      <c r="S20" s="5">
        <f>(L20/E20)*100</f>
        <v>0.191913104634163</v>
      </c>
      <c r="T20" s="5">
        <f>(M20/F20)*100</f>
        <v>0.172699633890174</v>
      </c>
      <c r="U20" s="5">
        <f>(N20/G20)*100</f>
        <v>0.191913104634163</v>
      </c>
      <c r="V20" s="5">
        <f>O20/H20*100</f>
        <v>0.20809840309229</v>
      </c>
    </row>
    <row r="21" ht="13.6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3.6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t="s" s="4">
        <v>32</v>
      </c>
      <c r="Q22" s="5">
        <f>GEOMEAN(Q5,Q6,Q7,Q8,Q9,Q10,Q11,Q12,Q13,Q14,Q15,Q16,Q17,Q18,Q19,Q20)</f>
        <v>1.64236754501558</v>
      </c>
      <c r="R22" s="5">
        <f>GEOMEAN(R5,R6,R7,R8,R9,R10,R11,R12,R13,R14,R15,R16,R17,R18,R19,R20)</f>
        <v>1.77829488624017</v>
      </c>
      <c r="S22" s="5">
        <f>GEOMEAN(S5,S6,S7,S8,S9,S10,S11,S12,S13,S14,S15,S16,S17,S18,S19,S20)</f>
        <v>1.64258256201444</v>
      </c>
      <c r="T22" s="5">
        <f>GEOMEAN(T5,T6,T7,T8,T9,T10,T11,T12,T13,T14,T15,T16,T17,T18,T19,T20)</f>
        <v>1.6697400204808</v>
      </c>
      <c r="U22" s="5">
        <f>GEOMEAN(U5,U6,U7,U8,U9,U10,U11,U12,U13,U14,U15,U16,U17,U18,U19,U20)</f>
        <v>1.64259623476367</v>
      </c>
      <c r="V22" s="5">
        <f>GEOMEAN(V5,V6,V7,V8,V9,V10,V11,V12,V13,V14,V15,V16,V17,V18,V19,V20)</f>
        <v>1.95940655045941</v>
      </c>
    </row>
    <row r="23" ht="13.6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" customHeight="1">
      <c r="A24" s="2"/>
      <c r="B24" s="2"/>
      <c r="C24" s="2"/>
      <c r="D24" t="s" s="6">
        <v>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3.65" customHeight="1">
      <c r="A25" s="2"/>
      <c r="B25" s="2"/>
      <c r="C25" s="2"/>
      <c r="D25" s="2"/>
      <c r="E25" t="s" s="4">
        <v>4</v>
      </c>
      <c r="F25" t="s" s="4">
        <v>5</v>
      </c>
      <c r="G25" t="s" s="4">
        <v>6</v>
      </c>
      <c r="H25" t="s" s="4">
        <v>7</v>
      </c>
      <c r="I25" s="2"/>
      <c r="J25" s="2"/>
      <c r="K25" s="2"/>
      <c r="L25" s="2"/>
      <c r="M25" t="s" s="4">
        <v>26</v>
      </c>
      <c r="N25" s="2"/>
      <c r="O25" s="2"/>
      <c r="P25" s="2"/>
      <c r="Q25" s="2"/>
      <c r="R25" s="2"/>
      <c r="S25" s="2"/>
      <c r="T25" s="2"/>
      <c r="U25" s="2"/>
      <c r="V25" s="2"/>
    </row>
    <row r="26" ht="13.6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3.65" customHeight="1">
      <c r="A27" s="2"/>
      <c r="B27" s="2"/>
      <c r="C27" s="2"/>
      <c r="D27" t="s" s="4">
        <v>9</v>
      </c>
      <c r="E27" s="5">
        <f>R5/Q5*100</f>
        <v>100.159616919394</v>
      </c>
      <c r="F27" s="5">
        <f>S5/Q5*100</f>
        <v>99.8669859005058</v>
      </c>
      <c r="G27" s="5">
        <f>T5/Q5*100</f>
        <v>111.432561851556</v>
      </c>
      <c r="H27" s="5">
        <f>U5/Q5*100</f>
        <v>99.8802873104549</v>
      </c>
      <c r="I27" s="5">
        <f>V5/Q5*100</f>
        <v>112.935621175845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3.65" customHeight="1">
      <c r="A28" s="2"/>
      <c r="B28" s="2"/>
      <c r="C28" s="2"/>
      <c r="D28" t="s" s="4">
        <v>10</v>
      </c>
      <c r="E28" s="5">
        <f>R6/Q6*100</f>
        <v>100.831186915547</v>
      </c>
      <c r="F28" s="5">
        <f>S6/Q6*100</f>
        <v>100.900658706460</v>
      </c>
      <c r="G28" s="5">
        <f>T6/Q6*100</f>
        <v>109.760602943306</v>
      </c>
      <c r="H28" s="5">
        <f>U6/Q6*100</f>
        <v>100.900658706460</v>
      </c>
      <c r="I28" s="5">
        <f>V6/Q6*100</f>
        <v>125.044647456764</v>
      </c>
      <c r="J28" s="2"/>
      <c r="K28" s="2"/>
      <c r="L28" s="2"/>
      <c r="M28" s="2"/>
      <c r="N28" t="s" s="4">
        <v>27</v>
      </c>
      <c r="O28" s="5">
        <f>AVERAGE(J5:J20)</f>
        <v>1801711.8125</v>
      </c>
      <c r="P28" s="5">
        <f>AVERAGE(K5:K20)</f>
        <v>2082564.3125</v>
      </c>
      <c r="Q28" s="5">
        <f>AVERAGE(L5:L20)</f>
        <v>1811364.5</v>
      </c>
      <c r="R28" s="5">
        <f>AVERAGE(M5:M20)</f>
        <v>1917466.3125</v>
      </c>
      <c r="S28" s="5">
        <f>AVERAGE(N5:N20)</f>
        <v>1811364.625</v>
      </c>
      <c r="T28" s="5">
        <f>AVERAGE(O5:O20)</f>
        <v>2836970.375</v>
      </c>
      <c r="U28" s="2"/>
      <c r="V28" s="2"/>
    </row>
    <row r="29" ht="13.65" customHeight="1">
      <c r="A29" s="2"/>
      <c r="B29" s="2"/>
      <c r="C29" s="2"/>
      <c r="D29" t="s" s="4">
        <v>11</v>
      </c>
      <c r="E29" s="5">
        <v>150</v>
      </c>
      <c r="F29" s="5">
        <f>S7/Q7*100</f>
        <v>96.3161562521949</v>
      </c>
      <c r="G29" s="5">
        <f>T7/Q7*100</f>
        <v>69.6710082058876</v>
      </c>
      <c r="H29" s="5">
        <f>U7/Q7*100</f>
        <v>96.3161562521949</v>
      </c>
      <c r="I29" s="5">
        <v>150</v>
      </c>
      <c r="J29" s="2"/>
      <c r="K29" s="2"/>
      <c r="L29" s="2"/>
      <c r="M29" s="2"/>
      <c r="N29" t="s" s="4">
        <v>28</v>
      </c>
      <c r="O29" s="2"/>
      <c r="P29" s="5">
        <f>P28/O28</f>
        <v>1.15588092282655</v>
      </c>
      <c r="Q29" s="5">
        <f>Q28/O28</f>
        <v>1.00535750913827</v>
      </c>
      <c r="R29" s="5">
        <f>R28/O28</f>
        <v>1.064246956254</v>
      </c>
      <c r="S29" s="5">
        <f>S28/O28</f>
        <v>1.00535757851674</v>
      </c>
      <c r="T29" s="5">
        <f>T28/O28</f>
        <v>1.57459719990596</v>
      </c>
      <c r="U29" s="2"/>
      <c r="V29" s="2"/>
    </row>
    <row r="30" ht="13.65" customHeight="1">
      <c r="A30" s="2"/>
      <c r="B30" s="2"/>
      <c r="C30" s="2"/>
      <c r="D30" t="s" s="4">
        <v>12</v>
      </c>
      <c r="E30" s="5">
        <f>R8/Q8*100</f>
        <v>107.886992584741</v>
      </c>
      <c r="F30" s="5">
        <f>S8/Q8*100</f>
        <v>108.404695661251</v>
      </c>
      <c r="G30" s="5">
        <f>T8/Q8*100</f>
        <v>134.244281980560</v>
      </c>
      <c r="H30" s="5">
        <f>U8/Q8*100</f>
        <v>108.404695661251</v>
      </c>
      <c r="I30" s="5">
        <f>V8/Q8*100</f>
        <v>190.229619806391</v>
      </c>
      <c r="J30" s="2"/>
      <c r="K30" s="2"/>
      <c r="L30" s="2"/>
      <c r="M30" s="2"/>
      <c r="N30" t="s" s="4">
        <v>29</v>
      </c>
      <c r="O30" s="2"/>
      <c r="P30" s="5">
        <f>(P29-1)*100</f>
        <v>15.588092282655</v>
      </c>
      <c r="Q30" s="5">
        <f>(Q29-1)*100</f>
        <v>0.535750913827</v>
      </c>
      <c r="R30" s="5">
        <f>(R29-1)*100</f>
        <v>6.4246956254</v>
      </c>
      <c r="S30" s="5">
        <f>(S29-1)*100</f>
        <v>0.535757851674</v>
      </c>
      <c r="T30" s="5">
        <f>(T29-1)*100</f>
        <v>57.459719990596</v>
      </c>
      <c r="U30" s="2"/>
      <c r="V30" s="2"/>
    </row>
    <row r="31" ht="13.65" customHeight="1">
      <c r="A31" s="2"/>
      <c r="B31" s="2"/>
      <c r="C31" s="2"/>
      <c r="D31" t="s" s="4">
        <v>13</v>
      </c>
      <c r="E31" s="5">
        <f>R9/Q9*100</f>
        <v>100.003436573735</v>
      </c>
      <c r="F31" s="5">
        <f>S9/Q9*100</f>
        <v>100.011168864642</v>
      </c>
      <c r="G31" s="5">
        <f>T9/Q9*100</f>
        <v>100.779243094634</v>
      </c>
      <c r="H31" s="5">
        <f>U9/Q9*100</f>
        <v>100.011168864642</v>
      </c>
      <c r="I31" s="5">
        <f>V9/Q9*100</f>
        <v>100.276382053027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3.65" customHeight="1">
      <c r="A32" s="2"/>
      <c r="B32" s="2"/>
      <c r="C32" s="2"/>
      <c r="D32" t="s" s="4">
        <v>14</v>
      </c>
      <c r="E32" s="5">
        <f>R10/Q10*100</f>
        <v>100</v>
      </c>
      <c r="F32" s="5">
        <f>S10/Q10*100</f>
        <v>100</v>
      </c>
      <c r="G32" s="5">
        <f>T10/Q10*100</f>
        <v>100</v>
      </c>
      <c r="H32" s="5">
        <f>U10/Q10*100</f>
        <v>100</v>
      </c>
      <c r="I32" s="5">
        <f>V10/Q10*100</f>
        <v>99.9402991040138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3.65" customHeight="1">
      <c r="A33" s="2"/>
      <c r="B33" s="2"/>
      <c r="C33" s="2"/>
      <c r="D33" t="s" s="4">
        <v>15</v>
      </c>
      <c r="E33" s="5">
        <f>R11/Q11*100</f>
        <v>100.215649083235</v>
      </c>
      <c r="F33" s="5">
        <f>S11/Q11*100</f>
        <v>100.371319697203</v>
      </c>
      <c r="G33" s="5">
        <f>T11/Q11*100</f>
        <v>103.584696092001</v>
      </c>
      <c r="H33" s="5">
        <f>U11/Q11*100</f>
        <v>100.371319697203</v>
      </c>
      <c r="I33" s="5">
        <f>V11/Q11*100</f>
        <v>103.460914378859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3.65" customHeight="1">
      <c r="A34" s="2"/>
      <c r="B34" s="2"/>
      <c r="C34" s="2"/>
      <c r="D34" t="s" s="4">
        <v>16</v>
      </c>
      <c r="E34" s="5">
        <f>R12/Q12*100</f>
        <v>99.9060253143666</v>
      </c>
      <c r="F34" s="5">
        <f>S12/Q12*100</f>
        <v>100.509794617345</v>
      </c>
      <c r="G34" s="5">
        <f>T12/Q12*100</f>
        <v>102.923427651871</v>
      </c>
      <c r="H34" s="5">
        <f>U12/Q12*100</f>
        <v>100.509794617345</v>
      </c>
      <c r="I34" s="5">
        <f>V12/Q12*100</f>
        <v>69.2052988334564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3.65" customHeight="1">
      <c r="A35" s="2"/>
      <c r="B35" s="2"/>
      <c r="C35" s="2"/>
      <c r="D35" t="s" s="4">
        <v>17</v>
      </c>
      <c r="E35" s="5">
        <f>R13/Q13*100</f>
        <v>100.015453131412</v>
      </c>
      <c r="F35" s="5">
        <f>S13/Q13*100</f>
        <v>100.041799453821</v>
      </c>
      <c r="G35" s="5">
        <f>T13/Q13*100</f>
        <v>101.598132451070</v>
      </c>
      <c r="H35" s="5">
        <f>U13/Q13*100</f>
        <v>100.041799453821</v>
      </c>
      <c r="I35" s="5">
        <f>V13/Q13*100</f>
        <v>106.816045833851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3.65" customHeight="1">
      <c r="A36" s="2"/>
      <c r="B36" s="2"/>
      <c r="C36" s="2"/>
      <c r="D36" t="s" s="4">
        <v>18</v>
      </c>
      <c r="E36" s="5">
        <f>R14/Q14*100</f>
        <v>99.84304507402381</v>
      </c>
      <c r="F36" s="5">
        <f>S14/Q14*100</f>
        <v>99.6112829395029</v>
      </c>
      <c r="G36" s="5">
        <f>T14/Q14*100</f>
        <v>99.1606251804201</v>
      </c>
      <c r="H36" s="5">
        <f>U14/Q14*100</f>
        <v>99.6112829395029</v>
      </c>
      <c r="I36" s="5">
        <f>V14/Q14*100</f>
        <v>101.842828547813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3.65" customHeight="1">
      <c r="A37" s="2"/>
      <c r="B37" s="2"/>
      <c r="C37" s="2"/>
      <c r="D37" t="s" s="4">
        <v>19</v>
      </c>
      <c r="E37" s="5">
        <f>R15/Q15*100</f>
        <v>100.108467643672</v>
      </c>
      <c r="F37" s="5">
        <f>S15/Q15*100</f>
        <v>100.042049130587</v>
      </c>
      <c r="G37" s="5">
        <f>T15/Q15*100</f>
        <v>108.013226362894</v>
      </c>
      <c r="H37" s="5">
        <f>U15/Q15*100</f>
        <v>100.042049130587</v>
      </c>
      <c r="I37" s="5">
        <f>V15/Q15*100</f>
        <v>100.008706362333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3.65" customHeight="1">
      <c r="A38" s="2"/>
      <c r="B38" s="2"/>
      <c r="C38" s="2"/>
      <c r="D38" t="s" s="4">
        <v>20</v>
      </c>
      <c r="E38" s="5">
        <f>R16/Q16*100</f>
        <v>100</v>
      </c>
      <c r="F38" s="5">
        <f>S16/Q16*100</f>
        <v>100</v>
      </c>
      <c r="G38" s="5">
        <f>T16/Q16*100</f>
        <v>100</v>
      </c>
      <c r="H38" s="5">
        <f>U16/Q16*100</f>
        <v>100</v>
      </c>
      <c r="I38" s="5">
        <f>V16/Q16*100</f>
        <v>99.2944101679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3.65" customHeight="1">
      <c r="A39" s="2"/>
      <c r="B39" s="2"/>
      <c r="C39" s="2"/>
      <c r="D39" t="s" s="4">
        <v>21</v>
      </c>
      <c r="E39" s="5">
        <f>R17/Q17*100</f>
        <v>100</v>
      </c>
      <c r="F39" s="5">
        <f>S17/Q17*100</f>
        <v>100</v>
      </c>
      <c r="G39" s="5">
        <f>T17/Q17*100</f>
        <v>100</v>
      </c>
      <c r="H39" s="5">
        <f>U17/Q17*100</f>
        <v>100</v>
      </c>
      <c r="I39" s="5">
        <f>V17/Q17*100</f>
        <v>84.069656945437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3.65" customHeight="1">
      <c r="A40" s="2"/>
      <c r="B40" s="2"/>
      <c r="C40" s="2"/>
      <c r="D40" t="s" s="4">
        <v>22</v>
      </c>
      <c r="E40" s="5">
        <f>R18/Q18*100</f>
        <v>100.258169373699</v>
      </c>
      <c r="F40" s="5">
        <f>S18/Q18*100</f>
        <v>100.367112236359</v>
      </c>
      <c r="G40" s="5">
        <f>T18/Q18*100</f>
        <v>114.822827043148</v>
      </c>
      <c r="H40" s="5">
        <f>U18/Q18*100</f>
        <v>100.367112236359</v>
      </c>
      <c r="I40" s="5">
        <f>V18/Q18*100</f>
        <v>138.860231529475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3.65" customHeight="1">
      <c r="A41" s="2"/>
      <c r="B41" s="2"/>
      <c r="C41" s="2"/>
      <c r="D41" t="s" s="4">
        <v>23</v>
      </c>
      <c r="E41" s="5">
        <f>R19/Q19*100</f>
        <v>100.169455859531</v>
      </c>
      <c r="F41" s="5">
        <f>S19/Q19*100</f>
        <v>100.159743762506</v>
      </c>
      <c r="G41" s="5">
        <f>T19/Q19*100</f>
        <v>100.075774590321</v>
      </c>
      <c r="H41" s="5">
        <f>U19/Q19*100</f>
        <v>100.159743762506</v>
      </c>
      <c r="I41" s="5">
        <f>V19/Q19*100</f>
        <v>100.077899111545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3.65" customHeight="1">
      <c r="A42" s="2"/>
      <c r="B42" s="2"/>
      <c r="C42" s="2"/>
      <c r="D42" t="s" s="4">
        <v>24</v>
      </c>
      <c r="E42" s="5">
        <f>R20/Q20*100</f>
        <v>98.25061025223749</v>
      </c>
      <c r="F42" s="5">
        <f>S20/Q20*100</f>
        <v>94.1938858537719</v>
      </c>
      <c r="G42" s="5">
        <f>T20/Q20*100</f>
        <v>84.76362066388801</v>
      </c>
      <c r="H42" s="5">
        <f>U20/Q20*100</f>
        <v>94.1938858537719</v>
      </c>
      <c r="I42" s="5">
        <f>V20/Q20*100</f>
        <v>102.137877788977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3.6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3.6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3.6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3.65" customHeight="1">
      <c r="A46" s="2"/>
      <c r="B46" s="2"/>
      <c r="C46" s="2"/>
      <c r="D46" t="s" s="4">
        <v>34</v>
      </c>
      <c r="E46" s="5">
        <f>GEOMEAN(E29,E30,E31,E32,E33,E34,E35,E36,E37,E38,E39,E40,E41,E42,E43,E44)</f>
        <v>103.406139997769</v>
      </c>
      <c r="F46" s="5">
        <f>GEOMEAN(F29,F30,F31,F32,F33,F34,F35,F36,F37,F38,F39,F40,F41,F42,F43,F44)</f>
        <v>99.96043156254559</v>
      </c>
      <c r="G46" s="5">
        <f>GEOMEAN(G29,G30,G31,G32,G33,G34,G35,G36,G37,G38,G39,G40,G41,G42,G43,G44)</f>
        <v>100.451623382080</v>
      </c>
      <c r="H46" s="5">
        <f>GEOMEAN(H29,H30,H31,H32,H33,H34,H35,H36,H37,H38,H39,H40,H41,H42,H43,H44)</f>
        <v>99.96043156254559</v>
      </c>
      <c r="I46" s="5">
        <f>GEOMEAN(I29,I30,I31,I32,I33,I34,I35,I36,I37,I38,I39,I40,I41,I42,I43,I44)</f>
        <v>107.178299846231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3.65" customHeight="1">
      <c r="A47" s="2"/>
      <c r="B47" s="2"/>
      <c r="C47" s="2"/>
      <c r="D47" t="s" s="4">
        <v>35</v>
      </c>
      <c r="E47" s="5">
        <f>GEOMEAN(E29,E30,E32,E33,E34,E35,E36,E37,E38,E39,E40,E41,E42,E43,E44)</f>
        <v>103.672632630917</v>
      </c>
      <c r="F47" s="5">
        <f>GEOMEAN(F29,F30,F32,F33,F34,F35,F36,F37,F38,F39,F40,F41,F42,F43,F44)</f>
        <v>99.9565297594683</v>
      </c>
      <c r="G47" s="5">
        <f>GEOMEAN(G29,G30,G32,G33,G34,G35,G36,G37,G38,G39,G40,G41,G42,G43,G44)</f>
        <v>100.426466024317</v>
      </c>
      <c r="H47" s="5">
        <f>GEOMEAN(H29,H30,H32,H33,H34,H35,H36,H37,H38,H39,H40,H41,H42,H43,H44)</f>
        <v>99.9565297594683</v>
      </c>
      <c r="I47" s="5">
        <f>GEOMEAN(I29,I30,I32,I33,I34,I35,I36,I37,I38,I39,I40,I41,I42,I43,I44)</f>
        <v>107.728489841208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</sheetData>
  <mergeCells count="5">
    <mergeCell ref="C1:G1"/>
    <mergeCell ref="J1:N1"/>
    <mergeCell ref="R1:V1"/>
    <mergeCell ref="D24:I24"/>
    <mergeCell ref="M25:R25"/>
  </mergeCells>
  <hyperlinks>
    <hyperlink ref="D24" r:id="rId1" location="" tooltip="" display="Data for script rriprp.py (Computes normalized miss rate as a percentage)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45"/>
  <sheetViews>
    <sheetView workbookViewId="0" showGridLines="0" defaultGridColor="1"/>
  </sheetViews>
  <sheetFormatPr defaultColWidth="12.6667" defaultRowHeight="15.75" customHeight="1" outlineLevelRow="0" outlineLevelCol="0"/>
  <cols>
    <col min="1" max="13" width="12.6719" style="10" customWidth="1"/>
    <col min="14" max="14" width="21.8516" style="10" customWidth="1"/>
    <col min="15" max="22" width="12.6719" style="10" customWidth="1"/>
    <col min="23" max="16384" width="12.6719" style="10" customWidth="1"/>
  </cols>
  <sheetData>
    <row r="1" ht="13.65" customHeight="1">
      <c r="A1" s="2"/>
      <c r="B1" s="2"/>
      <c r="C1" t="s" s="3">
        <v>0</v>
      </c>
      <c r="D1" s="2"/>
      <c r="E1" s="2"/>
      <c r="F1" s="2"/>
      <c r="G1" s="2"/>
      <c r="H1" s="2"/>
      <c r="I1" s="2"/>
      <c r="J1" t="s" s="3">
        <v>1</v>
      </c>
      <c r="K1" s="2"/>
      <c r="L1" s="2"/>
      <c r="M1" s="2"/>
      <c r="N1" s="2"/>
      <c r="O1" s="2"/>
      <c r="P1" s="2"/>
      <c r="Q1" s="2"/>
      <c r="R1" t="s" s="3">
        <v>2</v>
      </c>
      <c r="S1" s="2"/>
      <c r="T1" s="2"/>
      <c r="U1" s="2"/>
      <c r="V1" s="2"/>
    </row>
    <row r="2" ht="13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3.65" customHeight="1">
      <c r="A3" s="2"/>
      <c r="B3" s="2"/>
      <c r="C3" t="s" s="4">
        <v>3</v>
      </c>
      <c r="D3" t="s" s="4">
        <v>4</v>
      </c>
      <c r="E3" t="s" s="4">
        <v>5</v>
      </c>
      <c r="F3" t="s" s="4">
        <v>6</v>
      </c>
      <c r="G3" t="s" s="4">
        <v>7</v>
      </c>
      <c r="H3" t="s" s="4">
        <v>8</v>
      </c>
      <c r="I3" s="2"/>
      <c r="J3" t="s" s="4">
        <v>3</v>
      </c>
      <c r="K3" t="s" s="4">
        <v>4</v>
      </c>
      <c r="L3" t="s" s="4">
        <v>5</v>
      </c>
      <c r="M3" t="s" s="4">
        <v>6</v>
      </c>
      <c r="N3" t="s" s="4">
        <v>7</v>
      </c>
      <c r="O3" t="s" s="4">
        <v>8</v>
      </c>
      <c r="P3" s="2"/>
      <c r="Q3" t="s" s="4">
        <v>3</v>
      </c>
      <c r="R3" t="s" s="4">
        <v>4</v>
      </c>
      <c r="S3" t="s" s="4">
        <v>5</v>
      </c>
      <c r="T3" t="s" s="4">
        <v>6</v>
      </c>
      <c r="U3" t="s" s="4">
        <v>7</v>
      </c>
      <c r="V3" t="s" s="4">
        <v>8</v>
      </c>
    </row>
    <row r="4" ht="13.6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3.65" customHeight="1">
      <c r="A5" t="s" s="4">
        <v>9</v>
      </c>
      <c r="B5" s="2"/>
      <c r="C5" s="5">
        <v>1117892</v>
      </c>
      <c r="D5" s="5">
        <v>1117892</v>
      </c>
      <c r="E5" s="5">
        <v>1117892</v>
      </c>
      <c r="F5" s="5">
        <v>1117892</v>
      </c>
      <c r="G5" s="5">
        <v>1117892</v>
      </c>
      <c r="H5" s="5">
        <v>1117892</v>
      </c>
      <c r="I5" s="2"/>
      <c r="J5" s="5">
        <v>24937</v>
      </c>
      <c r="K5" s="5">
        <v>21955</v>
      </c>
      <c r="L5" s="5">
        <v>21630</v>
      </c>
      <c r="M5" s="5">
        <v>16755</v>
      </c>
      <c r="N5" s="5">
        <v>21752</v>
      </c>
      <c r="O5" s="5">
        <v>16981</v>
      </c>
      <c r="P5" s="2"/>
      <c r="Q5" s="5">
        <f>(J5/C5)*100</f>
        <v>2.23071638405141</v>
      </c>
      <c r="R5" s="5">
        <f>(K5/D5)*100</f>
        <v>1.96396431855671</v>
      </c>
      <c r="S5" s="5">
        <f>(L5/E5)*100</f>
        <v>1.93489174267282</v>
      </c>
      <c r="T5" s="5">
        <f>(M5/F5)*100</f>
        <v>1.49880310441438</v>
      </c>
      <c r="U5" s="5">
        <f>(N5/G5)*100</f>
        <v>1.94580514038923</v>
      </c>
      <c r="V5" s="5">
        <f>O5/H5*100</f>
        <v>1.51901972641364</v>
      </c>
    </row>
    <row r="6" ht="13.65" customHeight="1">
      <c r="A6" t="s" s="4">
        <v>10</v>
      </c>
      <c r="B6" s="2"/>
      <c r="C6" s="5">
        <v>89802411</v>
      </c>
      <c r="D6" s="5">
        <v>89802411</v>
      </c>
      <c r="E6" s="5">
        <v>89802411</v>
      </c>
      <c r="F6" s="5">
        <v>89802411</v>
      </c>
      <c r="G6" s="5">
        <v>89802411</v>
      </c>
      <c r="H6" s="5">
        <v>89803367</v>
      </c>
      <c r="I6" s="2"/>
      <c r="J6" s="5">
        <v>19597629</v>
      </c>
      <c r="K6" s="5">
        <v>19607425</v>
      </c>
      <c r="L6" s="5">
        <v>19598081</v>
      </c>
      <c r="M6" s="5">
        <v>21512334</v>
      </c>
      <c r="N6" s="5">
        <v>19598081</v>
      </c>
      <c r="O6" s="5">
        <v>24162337</v>
      </c>
      <c r="P6" s="2"/>
      <c r="Q6" s="5">
        <f>(J6/C6)*100</f>
        <v>21.8230543943859</v>
      </c>
      <c r="R6" s="5">
        <f>(K6/D6)*100</f>
        <v>21.8339627874802</v>
      </c>
      <c r="S6" s="5">
        <f>(L6/E6)*100</f>
        <v>21.8235577216295</v>
      </c>
      <c r="T6" s="5">
        <f>(M6/F6)*100</f>
        <v>23.9551853457476</v>
      </c>
      <c r="U6" s="5">
        <f>(N6/G6)*100</f>
        <v>21.8235577216295</v>
      </c>
      <c r="V6" s="5">
        <f>O6/H6*100</f>
        <v>26.9058252570864</v>
      </c>
    </row>
    <row r="7" ht="13.65" customHeight="1">
      <c r="A7" t="s" s="4">
        <v>11</v>
      </c>
      <c r="B7" s="2"/>
      <c r="C7" s="5">
        <v>123976326</v>
      </c>
      <c r="D7" s="5">
        <v>123976326</v>
      </c>
      <c r="E7" s="5">
        <v>123976326</v>
      </c>
      <c r="F7" s="5">
        <v>123976326</v>
      </c>
      <c r="G7" s="5">
        <v>123976326</v>
      </c>
      <c r="H7" s="5">
        <v>124363182</v>
      </c>
      <c r="I7" s="2"/>
      <c r="J7" s="5">
        <v>1195086</v>
      </c>
      <c r="K7" s="5">
        <v>4853073</v>
      </c>
      <c r="L7" s="5">
        <v>801185</v>
      </c>
      <c r="M7" s="5">
        <v>1289687</v>
      </c>
      <c r="N7" s="5">
        <v>801185</v>
      </c>
      <c r="O7" s="5">
        <v>15820363</v>
      </c>
      <c r="P7" s="2"/>
      <c r="Q7" s="5">
        <f>(J7/C7)*100</f>
        <v>0.963963071465757</v>
      </c>
      <c r="R7" s="5">
        <f>(K7/D7)*100</f>
        <v>3.91451590523823</v>
      </c>
      <c r="S7" s="5">
        <f>(L7/E7)*100</f>
        <v>0.646240315267933</v>
      </c>
      <c r="T7" s="5">
        <f>(M7/F7)*100</f>
        <v>1.04026876873251</v>
      </c>
      <c r="U7" s="5">
        <f>(N7/G7)*100</f>
        <v>0.646240315267933</v>
      </c>
      <c r="V7" s="5">
        <f>O7/H7*100</f>
        <v>12.7210985965284</v>
      </c>
    </row>
    <row r="8" ht="13.65" customHeight="1">
      <c r="A8" t="s" s="4">
        <v>12</v>
      </c>
      <c r="B8" s="2"/>
      <c r="C8" s="5">
        <v>117111733</v>
      </c>
      <c r="D8" s="5">
        <v>117111733</v>
      </c>
      <c r="E8" s="5">
        <v>117111733</v>
      </c>
      <c r="F8" s="5">
        <v>117111733</v>
      </c>
      <c r="G8" s="5">
        <v>117111733</v>
      </c>
      <c r="H8" s="5">
        <v>117259452</v>
      </c>
      <c r="I8" s="2"/>
      <c r="J8" s="5">
        <v>508226</v>
      </c>
      <c r="K8" s="5">
        <v>550941</v>
      </c>
      <c r="L8" s="5">
        <v>515826</v>
      </c>
      <c r="M8" s="5">
        <v>668754</v>
      </c>
      <c r="N8" s="5">
        <v>515826</v>
      </c>
      <c r="O8" s="5">
        <v>952647</v>
      </c>
      <c r="P8" s="2"/>
      <c r="Q8" s="5">
        <f>(J8/C8)*100</f>
        <v>0.433966765738152</v>
      </c>
      <c r="R8" s="5">
        <f>(K8/D8)*100</f>
        <v>0.470440480972133</v>
      </c>
      <c r="S8" s="5">
        <f>(L8/E8)*100</f>
        <v>0.440456294844514</v>
      </c>
      <c r="T8" s="5">
        <f>(M8/F8)*100</f>
        <v>0.571039282631058</v>
      </c>
      <c r="U8" s="5">
        <f>(N8/G8)*100</f>
        <v>0.440456294844514</v>
      </c>
      <c r="V8" s="5">
        <f>O8/H8*100</f>
        <v>0.812426617855932</v>
      </c>
    </row>
    <row r="9" ht="13.65" customHeight="1">
      <c r="A9" t="s" s="4">
        <v>13</v>
      </c>
      <c r="B9" s="2"/>
      <c r="C9" s="5">
        <v>88626393</v>
      </c>
      <c r="D9" s="5">
        <v>88626393</v>
      </c>
      <c r="E9" s="5">
        <v>88626393</v>
      </c>
      <c r="F9" s="5">
        <v>88626393</v>
      </c>
      <c r="G9" s="5">
        <v>88626393</v>
      </c>
      <c r="H9" s="5">
        <v>88811901</v>
      </c>
      <c r="I9" s="2"/>
      <c r="J9" s="5">
        <v>116639</v>
      </c>
      <c r="K9" s="5">
        <v>116682</v>
      </c>
      <c r="L9" s="5">
        <v>116664</v>
      </c>
      <c r="M9" s="5">
        <v>117302</v>
      </c>
      <c r="N9" s="5">
        <v>116664</v>
      </c>
      <c r="O9" s="5">
        <v>117376</v>
      </c>
      <c r="P9" s="2"/>
      <c r="Q9" s="5">
        <f>(J9/C9)*100</f>
        <v>0.131607522377674</v>
      </c>
      <c r="R9" s="5">
        <f>(K9/D9)*100</f>
        <v>0.13165604065597</v>
      </c>
      <c r="S9" s="5">
        <f>(L9/E9)*100</f>
        <v>0.131635730679009</v>
      </c>
      <c r="T9" s="5">
        <f>(M9/F9)*100</f>
        <v>0.132355606529084</v>
      </c>
      <c r="U9" s="5">
        <f>(N9/G9)*100</f>
        <v>0.131635730679009</v>
      </c>
      <c r="V9" s="5">
        <f>O9/H9*100</f>
        <v>0.132162467730535</v>
      </c>
    </row>
    <row r="10" ht="13.65" customHeight="1">
      <c r="A10" t="s" s="4">
        <v>14</v>
      </c>
      <c r="B10" s="2"/>
      <c r="C10" s="5">
        <v>391990</v>
      </c>
      <c r="D10" s="5">
        <v>391990</v>
      </c>
      <c r="E10" s="5">
        <v>391990</v>
      </c>
      <c r="F10" s="5">
        <v>391990</v>
      </c>
      <c r="G10" s="5">
        <v>391990</v>
      </c>
      <c r="H10" s="5">
        <v>391213</v>
      </c>
      <c r="I10" s="2"/>
      <c r="J10" s="5">
        <v>7370</v>
      </c>
      <c r="K10" s="5">
        <v>7370</v>
      </c>
      <c r="L10" s="5">
        <v>7370</v>
      </c>
      <c r="M10" s="5">
        <v>7370</v>
      </c>
      <c r="N10" s="5">
        <v>7370</v>
      </c>
      <c r="O10" s="5">
        <v>7471</v>
      </c>
      <c r="P10" s="2"/>
      <c r="Q10" s="5">
        <f>(J10/C10)*100</f>
        <v>1.88015000382663</v>
      </c>
      <c r="R10" s="5">
        <f>(K10/D10)*100</f>
        <v>1.88015000382663</v>
      </c>
      <c r="S10" s="5">
        <f>(L10/E10)*100</f>
        <v>1.88015000382663</v>
      </c>
      <c r="T10" s="5">
        <f>(M10/F10)*100</f>
        <v>1.88015000382663</v>
      </c>
      <c r="U10" s="5">
        <f>(N10/G10)*100</f>
        <v>1.88015000382663</v>
      </c>
      <c r="V10" s="5">
        <f>O10/H10*100</f>
        <v>1.9097013647297</v>
      </c>
    </row>
    <row r="11" ht="13.65" customHeight="1">
      <c r="A11" t="s" s="4">
        <v>15</v>
      </c>
      <c r="B11" s="2"/>
      <c r="C11" s="5">
        <v>101858659</v>
      </c>
      <c r="D11" s="5">
        <v>101858659</v>
      </c>
      <c r="E11" s="5">
        <v>101858659</v>
      </c>
      <c r="F11" s="5">
        <v>101858659</v>
      </c>
      <c r="G11" s="5">
        <v>101858659</v>
      </c>
      <c r="H11" s="5">
        <v>102646388</v>
      </c>
      <c r="I11" s="2"/>
      <c r="J11" s="5">
        <v>598566</v>
      </c>
      <c r="K11" s="5">
        <v>598862</v>
      </c>
      <c r="L11" s="5">
        <v>598225</v>
      </c>
      <c r="M11" s="5">
        <v>606188</v>
      </c>
      <c r="N11" s="5">
        <v>598225</v>
      </c>
      <c r="O11" s="5">
        <v>628648</v>
      </c>
      <c r="P11" s="2"/>
      <c r="Q11" s="5">
        <f>(J11/C11)*100</f>
        <v>0.587643707345489</v>
      </c>
      <c r="R11" s="5">
        <f>(K11/D11)*100</f>
        <v>0.587934306105483</v>
      </c>
      <c r="S11" s="5">
        <f>(L11/E11)*100</f>
        <v>0.587308929719956</v>
      </c>
      <c r="T11" s="5">
        <f>(M11/F11)*100</f>
        <v>0.595126625415322</v>
      </c>
      <c r="U11" s="5">
        <f>(N11/G11)*100</f>
        <v>0.587308929719956</v>
      </c>
      <c r="V11" s="5">
        <f>O11/H11*100</f>
        <v>0.612440449438903</v>
      </c>
    </row>
    <row r="12" ht="13.65" customHeight="1">
      <c r="A12" t="s" s="4">
        <v>16</v>
      </c>
      <c r="B12" s="2"/>
      <c r="C12" s="5">
        <v>56073624</v>
      </c>
      <c r="D12" s="5">
        <v>56073624</v>
      </c>
      <c r="E12" s="5">
        <v>56073624</v>
      </c>
      <c r="F12" s="5">
        <v>56073624</v>
      </c>
      <c r="G12" s="5">
        <v>56073624</v>
      </c>
      <c r="H12" s="5">
        <v>55621857</v>
      </c>
      <c r="I12" s="2"/>
      <c r="J12" s="5">
        <v>969786</v>
      </c>
      <c r="K12" s="5">
        <v>970976</v>
      </c>
      <c r="L12" s="5">
        <v>974081</v>
      </c>
      <c r="M12" s="5">
        <v>997750</v>
      </c>
      <c r="N12" s="5">
        <v>974081</v>
      </c>
      <c r="O12" s="5">
        <v>649527</v>
      </c>
      <c r="P12" s="2"/>
      <c r="Q12" s="5">
        <f>(J12/C12)*100</f>
        <v>1.7294869331078</v>
      </c>
      <c r="R12" s="5">
        <f>(K12/D12)*100</f>
        <v>1.73160914300813</v>
      </c>
      <c r="S12" s="5">
        <f>(L12/E12)*100</f>
        <v>1.73714650581528</v>
      </c>
      <c r="T12" s="5">
        <f>(M12/F12)*100</f>
        <v>1.77935708239582</v>
      </c>
      <c r="U12" s="5">
        <f>(N12/G12)*100</f>
        <v>1.73714650581528</v>
      </c>
      <c r="V12" s="5">
        <f>O12/H12*100</f>
        <v>1.16775497085615</v>
      </c>
    </row>
    <row r="13" ht="13.65" customHeight="1">
      <c r="A13" t="s" s="4">
        <v>17</v>
      </c>
      <c r="B13" s="2"/>
      <c r="C13" s="5">
        <v>39145232</v>
      </c>
      <c r="D13" s="5">
        <v>39145232</v>
      </c>
      <c r="E13" s="5">
        <v>39145232</v>
      </c>
      <c r="F13" s="5">
        <v>39145232</v>
      </c>
      <c r="G13" s="5">
        <v>39145232</v>
      </c>
      <c r="H13" s="5">
        <v>37026904</v>
      </c>
      <c r="I13" s="2"/>
      <c r="J13" s="5">
        <v>790066</v>
      </c>
      <c r="K13" s="5">
        <v>790547</v>
      </c>
      <c r="L13" s="5">
        <v>790179</v>
      </c>
      <c r="M13" s="5">
        <v>802101</v>
      </c>
      <c r="N13" s="5">
        <v>790179</v>
      </c>
      <c r="O13" s="5">
        <v>803224</v>
      </c>
      <c r="P13" s="2"/>
      <c r="Q13" s="5">
        <f>(J13/C13)*100</f>
        <v>2.01829433531011</v>
      </c>
      <c r="R13" s="5">
        <f>(K13/D13)*100</f>
        <v>2.01952309287629</v>
      </c>
      <c r="S13" s="5">
        <f>(L13/E13)*100</f>
        <v>2.01858300392753</v>
      </c>
      <c r="T13" s="5">
        <f>(M13/F13)*100</f>
        <v>2.04903882036004</v>
      </c>
      <c r="U13" s="5">
        <f>(N13/G13)*100</f>
        <v>2.01858300392753</v>
      </c>
      <c r="V13" s="5">
        <f>O13/H13*100</f>
        <v>2.16929830266122</v>
      </c>
    </row>
    <row r="14" ht="13.65" customHeight="1">
      <c r="A14" t="s" s="4">
        <v>18</v>
      </c>
      <c r="B14" s="2"/>
      <c r="C14" s="5">
        <v>83871879</v>
      </c>
      <c r="D14" s="5">
        <v>83871879</v>
      </c>
      <c r="E14" s="5">
        <v>83871879</v>
      </c>
      <c r="F14" s="5">
        <v>83871879</v>
      </c>
      <c r="G14" s="5">
        <v>83871879</v>
      </c>
      <c r="H14" s="5">
        <v>82769450</v>
      </c>
      <c r="I14" s="2"/>
      <c r="J14" s="5">
        <v>1216031</v>
      </c>
      <c r="K14" s="5">
        <v>1213442</v>
      </c>
      <c r="L14" s="5">
        <v>1215061</v>
      </c>
      <c r="M14" s="5">
        <v>1202273</v>
      </c>
      <c r="N14" s="5">
        <v>1215061</v>
      </c>
      <c r="O14" s="5">
        <v>1220340</v>
      </c>
      <c r="P14" s="2"/>
      <c r="Q14" s="5">
        <f>(J14/C14)*100</f>
        <v>1.44986736257572</v>
      </c>
      <c r="R14" s="5">
        <f>(K14/D14)*100</f>
        <v>1.44678051149897</v>
      </c>
      <c r="S14" s="5">
        <f>(L14/E14)*100</f>
        <v>1.44871083667984</v>
      </c>
      <c r="T14" s="5">
        <f>(M14/F14)*100</f>
        <v>1.43346377156997</v>
      </c>
      <c r="U14" s="5">
        <f>(N14/G14)*100</f>
        <v>1.44871083667984</v>
      </c>
      <c r="V14" s="5">
        <f>O14/H14*100</f>
        <v>1.47438457063566</v>
      </c>
    </row>
    <row r="15" ht="13.65" customHeight="1">
      <c r="A15" t="s" s="4">
        <v>19</v>
      </c>
      <c r="B15" s="2"/>
      <c r="C15" s="5">
        <v>99898202</v>
      </c>
      <c r="D15" s="5">
        <v>99898202</v>
      </c>
      <c r="E15" s="5">
        <v>99898202</v>
      </c>
      <c r="F15" s="5">
        <v>99898202</v>
      </c>
      <c r="G15" s="5">
        <v>99898202</v>
      </c>
      <c r="H15" s="5">
        <v>102305136</v>
      </c>
      <c r="I15" s="2"/>
      <c r="J15" s="5">
        <v>214450</v>
      </c>
      <c r="K15" s="5">
        <v>215964</v>
      </c>
      <c r="L15" s="5">
        <v>214748</v>
      </c>
      <c r="M15" s="5">
        <v>226049</v>
      </c>
      <c r="N15" s="5">
        <v>214748</v>
      </c>
      <c r="O15" s="5">
        <v>248566</v>
      </c>
      <c r="P15" s="2"/>
      <c r="Q15" s="5">
        <f>(J15/C15)*100</f>
        <v>0.214668528268407</v>
      </c>
      <c r="R15" s="5">
        <f>(K15/D15)*100</f>
        <v>0.216184071060658</v>
      </c>
      <c r="S15" s="5">
        <f>(L15/E15)*100</f>
        <v>0.214966831935574</v>
      </c>
      <c r="T15" s="5">
        <f>(M15/F15)*100</f>
        <v>0.226279347850525</v>
      </c>
      <c r="U15" s="5">
        <f>(N15/G15)*100</f>
        <v>0.214966831935574</v>
      </c>
      <c r="V15" s="5">
        <f>O15/H15*100</f>
        <v>0.242965318965022</v>
      </c>
    </row>
    <row r="16" ht="13.65" customHeight="1">
      <c r="A16" t="s" s="4">
        <v>20</v>
      </c>
      <c r="B16" s="2"/>
      <c r="C16" s="5">
        <v>1158</v>
      </c>
      <c r="D16" s="5">
        <v>1158</v>
      </c>
      <c r="E16" s="5">
        <v>1158</v>
      </c>
      <c r="F16" s="5">
        <v>1158</v>
      </c>
      <c r="G16" s="5">
        <v>1158</v>
      </c>
      <c r="H16" s="5">
        <v>1197</v>
      </c>
      <c r="I16" s="2"/>
      <c r="J16" s="5">
        <v>379</v>
      </c>
      <c r="K16" s="5">
        <v>379</v>
      </c>
      <c r="L16" s="5">
        <v>379</v>
      </c>
      <c r="M16" s="5">
        <v>379</v>
      </c>
      <c r="N16" s="5">
        <v>379</v>
      </c>
      <c r="O16" s="5">
        <v>389</v>
      </c>
      <c r="P16" s="2"/>
      <c r="Q16" s="5">
        <f>(J16/C16)*100</f>
        <v>32.7288428324698</v>
      </c>
      <c r="R16" s="5">
        <f>(K16/D16)*100</f>
        <v>32.7288428324698</v>
      </c>
      <c r="S16" s="5">
        <f>(L16/E16)*100</f>
        <v>32.7288428324698</v>
      </c>
      <c r="T16" s="5">
        <f>(M16/F16)*100</f>
        <v>32.7288428324698</v>
      </c>
      <c r="U16" s="5">
        <f>(N16/G16)*100</f>
        <v>32.7288428324698</v>
      </c>
      <c r="V16" s="5">
        <f>O16/H16*100</f>
        <v>32.4979114452799</v>
      </c>
    </row>
    <row r="17" ht="13.65" customHeight="1">
      <c r="A17" t="s" s="4">
        <v>21</v>
      </c>
      <c r="B17" s="2"/>
      <c r="C17" s="5">
        <v>3572</v>
      </c>
      <c r="D17" s="5">
        <v>3572</v>
      </c>
      <c r="E17" s="5">
        <v>3572</v>
      </c>
      <c r="F17" s="5">
        <v>3572</v>
      </c>
      <c r="G17" s="5">
        <v>3572</v>
      </c>
      <c r="H17" s="5">
        <v>4510</v>
      </c>
      <c r="I17" s="2"/>
      <c r="J17" s="5">
        <v>602</v>
      </c>
      <c r="K17" s="5">
        <v>602</v>
      </c>
      <c r="L17" s="5">
        <v>602</v>
      </c>
      <c r="M17" s="5">
        <v>602</v>
      </c>
      <c r="N17" s="5">
        <v>602</v>
      </c>
      <c r="O17" s="5">
        <v>639</v>
      </c>
      <c r="P17" s="2"/>
      <c r="Q17" s="5">
        <f>(J17/C17)*100</f>
        <v>16.8533034714446</v>
      </c>
      <c r="R17" s="5">
        <f>(K17/D17)*100</f>
        <v>16.8533034714446</v>
      </c>
      <c r="S17" s="5">
        <f>(L17/E17)*100</f>
        <v>16.8533034714446</v>
      </c>
      <c r="T17" s="5">
        <f>(M17/F17)*100</f>
        <v>16.8533034714446</v>
      </c>
      <c r="U17" s="5">
        <f>(N17/G17)*100</f>
        <v>16.8533034714446</v>
      </c>
      <c r="V17" s="5">
        <f>O17/H17*100</f>
        <v>14.1685144124169</v>
      </c>
    </row>
    <row r="18" ht="13.65" customHeight="1">
      <c r="A18" t="s" s="4">
        <v>22</v>
      </c>
      <c r="B18" s="2"/>
      <c r="C18" s="5">
        <v>23475664</v>
      </c>
      <c r="D18" s="5">
        <v>23475664</v>
      </c>
      <c r="E18" s="5">
        <v>23475664</v>
      </c>
      <c r="F18" s="5">
        <v>23475664</v>
      </c>
      <c r="G18" s="5">
        <v>23475664</v>
      </c>
      <c r="H18" s="5">
        <v>23479341</v>
      </c>
      <c r="I18" s="2"/>
      <c r="J18" s="5">
        <v>1996818</v>
      </c>
      <c r="K18" s="5">
        <v>2002677</v>
      </c>
      <c r="L18" s="5">
        <v>1998118</v>
      </c>
      <c r="M18" s="5">
        <v>2140619</v>
      </c>
      <c r="N18" s="5">
        <v>1998032</v>
      </c>
      <c r="O18" s="5">
        <v>2230153</v>
      </c>
      <c r="P18" s="2"/>
      <c r="Q18" s="5">
        <f>(J18/C18)*100</f>
        <v>8.50590637180699</v>
      </c>
      <c r="R18" s="5">
        <f>(K18/D18)*100</f>
        <v>8.530864132320181</v>
      </c>
      <c r="S18" s="5">
        <f>(L18/E18)*100</f>
        <v>8.511444021349091</v>
      </c>
      <c r="T18" s="5">
        <f>(M18/F18)*100</f>
        <v>9.118459865501571</v>
      </c>
      <c r="U18" s="5">
        <f>(N18/G18)*100</f>
        <v>8.51107768453323</v>
      </c>
      <c r="V18" s="5">
        <f>O18/H18*100</f>
        <v>9.498362837355611</v>
      </c>
    </row>
    <row r="19" ht="13.65" customHeight="1">
      <c r="A19" t="s" s="4">
        <v>23</v>
      </c>
      <c r="B19" s="2"/>
      <c r="C19" s="5">
        <v>87918223</v>
      </c>
      <c r="D19" s="5">
        <v>87918223</v>
      </c>
      <c r="E19" s="5">
        <v>87918223</v>
      </c>
      <c r="F19" s="5">
        <v>87918223</v>
      </c>
      <c r="G19" s="5">
        <v>87918223</v>
      </c>
      <c r="H19" s="5">
        <v>87918223</v>
      </c>
      <c r="I19" s="2"/>
      <c r="J19" s="5">
        <v>990501</v>
      </c>
      <c r="K19" s="5">
        <v>993383</v>
      </c>
      <c r="L19" s="5">
        <v>991381</v>
      </c>
      <c r="M19" s="5">
        <v>989207</v>
      </c>
      <c r="N19" s="5">
        <v>991381</v>
      </c>
      <c r="O19" s="5">
        <v>989228</v>
      </c>
      <c r="P19" s="2"/>
      <c r="Q19" s="5">
        <f>(J19/C19)*100</f>
        <v>1.12661626475321</v>
      </c>
      <c r="R19" s="5">
        <f>(K19/D19)*100</f>
        <v>1.12989431098943</v>
      </c>
      <c r="S19" s="5">
        <f>(L19/E19)*100</f>
        <v>1.12761719490168</v>
      </c>
      <c r="T19" s="5">
        <f>(M19/F19)*100</f>
        <v>1.12514444246672</v>
      </c>
      <c r="U19" s="5">
        <f>(N19/G19)*100</f>
        <v>1.12761719490168</v>
      </c>
      <c r="V19" s="5">
        <f>O19/H19*100</f>
        <v>1.12516832829981</v>
      </c>
    </row>
    <row r="20" ht="13.65" customHeight="1">
      <c r="A20" t="s" s="4">
        <v>24</v>
      </c>
      <c r="B20" s="2"/>
      <c r="C20" s="5">
        <v>59114775</v>
      </c>
      <c r="D20" s="5">
        <v>59114775</v>
      </c>
      <c r="E20" s="5">
        <v>59114775</v>
      </c>
      <c r="F20" s="5">
        <v>59114775</v>
      </c>
      <c r="G20" s="5">
        <v>59114775</v>
      </c>
      <c r="H20" s="5">
        <v>57557866</v>
      </c>
      <c r="I20" s="2"/>
      <c r="J20" s="5">
        <v>121589</v>
      </c>
      <c r="K20" s="5">
        <v>119383</v>
      </c>
      <c r="L20" s="5">
        <v>121074</v>
      </c>
      <c r="M20" s="5">
        <v>102091</v>
      </c>
      <c r="N20" s="5">
        <v>121074</v>
      </c>
      <c r="O20" s="5">
        <v>123653</v>
      </c>
      <c r="P20" s="2"/>
      <c r="Q20" s="5">
        <f>(J20/C20)*100</f>
        <v>0.205682927829802</v>
      </c>
      <c r="R20" s="5">
        <f>(K20/D20)*100</f>
        <v>0.201951204246316</v>
      </c>
      <c r="S20" s="5">
        <f>(L20/E20)*100</f>
        <v>0.20481174122713</v>
      </c>
      <c r="T20" s="5">
        <f>(M20/F20)*100</f>
        <v>0.172699633890174</v>
      </c>
      <c r="U20" s="5">
        <f>(N20/G20)*100</f>
        <v>0.20481174122713</v>
      </c>
      <c r="V20" s="5">
        <f>O20/H20*100</f>
        <v>0.214832495700935</v>
      </c>
    </row>
    <row r="21" ht="13.6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3.6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3.6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" customHeight="1">
      <c r="A24" s="2"/>
      <c r="B24" s="2"/>
      <c r="C24" s="2"/>
      <c r="D24" t="s" s="6">
        <v>36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3.65" customHeight="1">
      <c r="A25" s="2"/>
      <c r="B25" s="2"/>
      <c r="C25" s="2"/>
      <c r="D25" s="2"/>
      <c r="E25" t="s" s="4">
        <v>4</v>
      </c>
      <c r="F25" t="s" s="4">
        <v>5</v>
      </c>
      <c r="G25" t="s" s="4">
        <v>6</v>
      </c>
      <c r="H25" t="s" s="4">
        <v>7</v>
      </c>
      <c r="I25" s="2"/>
      <c r="J25" s="2"/>
      <c r="K25" s="2"/>
      <c r="L25" s="2"/>
      <c r="M25" t="s" s="4">
        <v>26</v>
      </c>
      <c r="N25" s="2"/>
      <c r="O25" s="2"/>
      <c r="P25" s="2"/>
      <c r="Q25" s="2"/>
      <c r="R25" s="2"/>
      <c r="S25" s="2"/>
      <c r="T25" s="2"/>
      <c r="U25" s="2"/>
      <c r="V25" s="2"/>
    </row>
    <row r="26" ht="13.6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3.65" customHeight="1">
      <c r="A27" s="2"/>
      <c r="B27" s="2"/>
      <c r="C27" s="2"/>
      <c r="D27" t="s" s="4">
        <v>9</v>
      </c>
      <c r="E27" s="5">
        <f>R5/Q5*100</f>
        <v>88.0418655010626</v>
      </c>
      <c r="F27" s="5">
        <f>S5/Q5*100</f>
        <v>86.7385812246864</v>
      </c>
      <c r="G27" s="5">
        <f>T5/Q5*100</f>
        <v>67.1893170790392</v>
      </c>
      <c r="H27" s="5">
        <f>U5/Q5*100</f>
        <v>87.2278140915105</v>
      </c>
      <c r="I27" s="5">
        <f>V5/Q5*100</f>
        <v>68.095600914304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3.65" customHeight="1">
      <c r="A28" s="2"/>
      <c r="B28" s="2"/>
      <c r="C28" s="2"/>
      <c r="D28" t="s" s="4">
        <v>10</v>
      </c>
      <c r="E28" s="5">
        <f>R6/Q6*100</f>
        <v>100.049985638569</v>
      </c>
      <c r="F28" s="5">
        <f>S6/Q6*100</f>
        <v>100.002306401453</v>
      </c>
      <c r="G28" s="5">
        <f>T6/Q6*100</f>
        <v>109.770084942419</v>
      </c>
      <c r="H28" s="5">
        <f>U6/Q6*100</f>
        <v>100.002306401453</v>
      </c>
      <c r="I28" s="5">
        <f>V6/Q6*100</f>
        <v>123.290831662904</v>
      </c>
      <c r="J28" s="2"/>
      <c r="K28" s="2"/>
      <c r="L28" s="2"/>
      <c r="M28" s="2"/>
      <c r="N28" t="s" s="4">
        <v>27</v>
      </c>
      <c r="O28" s="5">
        <f>AVERAGE(J5:J20)</f>
        <v>1771792.1875</v>
      </c>
      <c r="P28" s="5">
        <f>AVERAGE(K5:K20)</f>
        <v>2003978.8125</v>
      </c>
      <c r="Q28" s="5">
        <f>AVERAGE(L5:L20)</f>
        <v>1747787.75</v>
      </c>
      <c r="R28" s="5">
        <f>AVERAGE(M5:M20)</f>
        <v>1917466.3125</v>
      </c>
      <c r="S28" s="5">
        <f>AVERAGE(N5:N20)</f>
        <v>1747790</v>
      </c>
      <c r="T28" s="5">
        <f>AVERAGE(O5:O20)</f>
        <v>2998221.375</v>
      </c>
      <c r="U28" s="2"/>
      <c r="V28" s="2"/>
    </row>
    <row r="29" ht="13.65" customHeight="1">
      <c r="A29" s="2"/>
      <c r="B29" s="2"/>
      <c r="C29" s="2"/>
      <c r="D29" t="s" s="4">
        <v>11</v>
      </c>
      <c r="E29" s="5">
        <v>150</v>
      </c>
      <c r="F29" s="5">
        <f>S7/Q7*100</f>
        <v>67.0399452424345</v>
      </c>
      <c r="G29" s="5">
        <f>T7/Q7*100</f>
        <v>107.915831998702</v>
      </c>
      <c r="H29" s="5">
        <f>U7/Q7*100</f>
        <v>67.0399452424345</v>
      </c>
      <c r="I29" s="5">
        <v>150</v>
      </c>
      <c r="J29" s="2"/>
      <c r="K29" s="2"/>
      <c r="L29" s="2"/>
      <c r="M29" s="2"/>
      <c r="N29" t="s" s="4">
        <v>28</v>
      </c>
      <c r="O29" s="2"/>
      <c r="P29" s="5">
        <f>P28/O28</f>
        <v>1.13104619528073</v>
      </c>
      <c r="Q29" s="5">
        <f>Q28/O28</f>
        <v>0.986451888844893</v>
      </c>
      <c r="R29" s="5">
        <f>R28/O28</f>
        <v>1.08221851638569</v>
      </c>
      <c r="S29" s="5">
        <f>S28/O28</f>
        <v>0.986453158745515</v>
      </c>
      <c r="T29" s="5">
        <f>T28/O28</f>
        <v>1.69219697216889</v>
      </c>
      <c r="U29" s="2"/>
      <c r="V29" s="2"/>
    </row>
    <row r="30" ht="13.65" customHeight="1">
      <c r="A30" s="2"/>
      <c r="B30" s="2"/>
      <c r="C30" s="2"/>
      <c r="D30" t="s" s="4">
        <v>12</v>
      </c>
      <c r="E30" s="5">
        <f>R8/Q8*100</f>
        <v>108.404725456785</v>
      </c>
      <c r="F30" s="5">
        <f>S8/Q8*100</f>
        <v>101.495397716764</v>
      </c>
      <c r="G30" s="5">
        <f>T8/Q8*100</f>
        <v>131.585947983771</v>
      </c>
      <c r="H30" s="5">
        <f>U8/Q8*100</f>
        <v>101.495397716764</v>
      </c>
      <c r="I30" s="5">
        <f>V8/Q8*100</f>
        <v>187.209409106258</v>
      </c>
      <c r="J30" s="2"/>
      <c r="K30" s="2"/>
      <c r="L30" s="2"/>
      <c r="M30" s="2"/>
      <c r="N30" t="s" s="4">
        <v>29</v>
      </c>
      <c r="O30" s="2"/>
      <c r="P30" s="5">
        <f>(P29-1)*100</f>
        <v>13.104619528073</v>
      </c>
      <c r="Q30" s="5">
        <f>(Q29-1)*100</f>
        <v>-1.3548111155107</v>
      </c>
      <c r="R30" s="5">
        <f>(R29-1)*100</f>
        <v>8.221851638568999</v>
      </c>
      <c r="S30" s="5">
        <f>(S29-1)*100</f>
        <v>-1.3546841254485</v>
      </c>
      <c r="T30" s="5">
        <f>(T29-1)*100</f>
        <v>69.219697216889</v>
      </c>
      <c r="U30" s="2"/>
      <c r="V30" s="2"/>
    </row>
    <row r="31" ht="13.65" customHeight="1">
      <c r="A31" s="2"/>
      <c r="B31" s="2"/>
      <c r="C31" s="2"/>
      <c r="D31" t="s" s="4">
        <v>13</v>
      </c>
      <c r="E31" s="5">
        <f>R9/Q9*100</f>
        <v>100.036865885338</v>
      </c>
      <c r="F31" s="5">
        <f>S9/Q9*100</f>
        <v>100.021433654266</v>
      </c>
      <c r="G31" s="5">
        <f>T9/Q9*100</f>
        <v>100.568420511149</v>
      </c>
      <c r="H31" s="5">
        <f>U9/Q9*100</f>
        <v>100.021433654266</v>
      </c>
      <c r="I31" s="5">
        <f>V9/Q9*100</f>
        <v>100.421666894745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3.65" customHeight="1">
      <c r="A32" s="2"/>
      <c r="B32" s="2"/>
      <c r="C32" s="2"/>
      <c r="D32" t="s" s="4">
        <v>14</v>
      </c>
      <c r="E32" s="5">
        <f>R10/Q10*100</f>
        <v>100</v>
      </c>
      <c r="F32" s="5">
        <f>S10/Q10*100</f>
        <v>100</v>
      </c>
      <c r="G32" s="5">
        <f>T10/Q10*100</f>
        <v>100</v>
      </c>
      <c r="H32" s="5">
        <f>U10/Q10*100</f>
        <v>100</v>
      </c>
      <c r="I32" s="5">
        <f>V10/Q10*100</f>
        <v>101.571755489877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3.65" customHeight="1">
      <c r="A33" s="2"/>
      <c r="B33" s="2"/>
      <c r="C33" s="2"/>
      <c r="D33" t="s" s="4">
        <v>15</v>
      </c>
      <c r="E33" s="5">
        <f>R11/Q11*100</f>
        <v>100.049451522472</v>
      </c>
      <c r="F33" s="5">
        <f>S11/Q11*100</f>
        <v>99.9430305095846</v>
      </c>
      <c r="G33" s="5">
        <f>T11/Q11*100</f>
        <v>101.273376703655</v>
      </c>
      <c r="H33" s="5">
        <f>U11/Q11*100</f>
        <v>99.9430305095846</v>
      </c>
      <c r="I33" s="5">
        <f>V11/Q11*100</f>
        <v>104.219689887504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3.65" customHeight="1">
      <c r="A34" s="2"/>
      <c r="B34" s="2"/>
      <c r="C34" s="2"/>
      <c r="D34" t="s" s="4">
        <v>16</v>
      </c>
      <c r="E34" s="5">
        <f>R12/Q12*100</f>
        <v>100.122707483919</v>
      </c>
      <c r="F34" s="5">
        <f>S12/Q12*100</f>
        <v>100.442881212969</v>
      </c>
      <c r="G34" s="5">
        <f>T12/Q12*100</f>
        <v>102.883522756567</v>
      </c>
      <c r="H34" s="5">
        <f>U12/Q12*100</f>
        <v>100.442881212969</v>
      </c>
      <c r="I34" s="5">
        <f>V12/Q12*100</f>
        <v>67.5203118625333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3.65" customHeight="1">
      <c r="A35" s="2"/>
      <c r="B35" s="2"/>
      <c r="C35" s="2"/>
      <c r="D35" t="s" s="4">
        <v>17</v>
      </c>
      <c r="E35" s="5">
        <f>R13/Q13*100</f>
        <v>100.060880989689</v>
      </c>
      <c r="F35" s="5">
        <f>S13/Q13*100</f>
        <v>100.014302602567</v>
      </c>
      <c r="G35" s="5">
        <f>T13/Q13*100</f>
        <v>101.523290459278</v>
      </c>
      <c r="H35" s="5">
        <f>U13/Q13*100</f>
        <v>100.014302602567</v>
      </c>
      <c r="I35" s="5">
        <f>V13/Q13*100</f>
        <v>107.481761441297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3.65" customHeight="1">
      <c r="A36" s="2"/>
      <c r="B36" s="2"/>
      <c r="C36" s="2"/>
      <c r="D36" t="s" s="4">
        <v>18</v>
      </c>
      <c r="E36" s="5">
        <f>R14/Q14*100</f>
        <v>99.7870942434854</v>
      </c>
      <c r="F36" s="5">
        <f>S14/Q14*100</f>
        <v>99.9202322967099</v>
      </c>
      <c r="G36" s="5">
        <f>T14/Q14*100</f>
        <v>98.8686143692063</v>
      </c>
      <c r="H36" s="5">
        <f>U14/Q14*100</f>
        <v>99.9202322967099</v>
      </c>
      <c r="I36" s="5">
        <f>V14/Q14*100</f>
        <v>101.690996617538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3.65" customHeight="1">
      <c r="A37" s="2"/>
      <c r="B37" s="2"/>
      <c r="C37" s="2"/>
      <c r="D37" t="s" s="4">
        <v>19</v>
      </c>
      <c r="E37" s="5">
        <f>R15/Q15*100</f>
        <v>100.705992072744</v>
      </c>
      <c r="F37" s="5">
        <f>S15/Q15*100</f>
        <v>100.138960130567</v>
      </c>
      <c r="G37" s="5">
        <f>T15/Q15*100</f>
        <v>105.408719981348</v>
      </c>
      <c r="H37" s="5">
        <f>U15/Q15*100</f>
        <v>100.138960130567</v>
      </c>
      <c r="I37" s="5">
        <f>V15/Q15*100</f>
        <v>113.181620484785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3.65" customHeight="1">
      <c r="A38" s="2"/>
      <c r="B38" s="2"/>
      <c r="C38" s="2"/>
      <c r="D38" t="s" s="4">
        <v>20</v>
      </c>
      <c r="E38" s="5">
        <f>R16/Q16*100</f>
        <v>100</v>
      </c>
      <c r="F38" s="5">
        <f>S16/Q16*100</f>
        <v>100</v>
      </c>
      <c r="G38" s="5">
        <f>T16/Q16*100</f>
        <v>100</v>
      </c>
      <c r="H38" s="5">
        <f>U16/Q16*100</f>
        <v>100</v>
      </c>
      <c r="I38" s="5">
        <f>V16/Q16*100</f>
        <v>99.2944101679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3.65" customHeight="1">
      <c r="A39" s="2"/>
      <c r="B39" s="2"/>
      <c r="C39" s="2"/>
      <c r="D39" t="s" s="4">
        <v>21</v>
      </c>
      <c r="E39" s="5">
        <f>R17/Q17*100</f>
        <v>100</v>
      </c>
      <c r="F39" s="5">
        <f>S17/Q17*100</f>
        <v>100</v>
      </c>
      <c r="G39" s="5">
        <f>T17/Q17*100</f>
        <v>100</v>
      </c>
      <c r="H39" s="5">
        <f>U17/Q17*100</f>
        <v>100</v>
      </c>
      <c r="I39" s="5">
        <f>V17/Q17*100</f>
        <v>84.069656945437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3.65" customHeight="1">
      <c r="A40" s="2"/>
      <c r="B40" s="2"/>
      <c r="C40" s="2"/>
      <c r="D40" t="s" s="4">
        <v>22</v>
      </c>
      <c r="E40" s="5">
        <f>R18/Q18*100</f>
        <v>100.293416826170</v>
      </c>
      <c r="F40" s="5">
        <f>S18/Q18*100</f>
        <v>100.065103579796</v>
      </c>
      <c r="G40" s="5">
        <f>T18/Q18*100</f>
        <v>107.201507598589</v>
      </c>
      <c r="H40" s="5">
        <f>U18/Q18*100</f>
        <v>100.060796727594</v>
      </c>
      <c r="I40" s="5">
        <f>V18/Q18*100</f>
        <v>111.667850810563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3.65" customHeight="1">
      <c r="A41" s="2"/>
      <c r="B41" s="2"/>
      <c r="C41" s="2"/>
      <c r="D41" t="s" s="4">
        <v>23</v>
      </c>
      <c r="E41" s="5">
        <f>R19/Q19*100</f>
        <v>100.290963865761</v>
      </c>
      <c r="F41" s="5">
        <f>S19/Q19*100</f>
        <v>100.088843928477</v>
      </c>
      <c r="G41" s="5">
        <f>T19/Q19*100</f>
        <v>99.8693590415355</v>
      </c>
      <c r="H41" s="5">
        <f>U19/Q19*100</f>
        <v>100.088843928477</v>
      </c>
      <c r="I41" s="5">
        <f>V19/Q19*100</f>
        <v>99.87147918073801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3.65" customHeight="1">
      <c r="A42" s="2"/>
      <c r="B42" s="2"/>
      <c r="C42" s="2"/>
      <c r="D42" t="s" s="4">
        <v>24</v>
      </c>
      <c r="E42" s="5">
        <f>R20/Q20*100</f>
        <v>98.1856911398238</v>
      </c>
      <c r="F42" s="5">
        <f>S20/Q20*100</f>
        <v>99.5764419478738</v>
      </c>
      <c r="G42" s="5">
        <f>T20/Q20*100</f>
        <v>83.9640099022118</v>
      </c>
      <c r="H42" s="5">
        <f>U20/Q20*100</f>
        <v>99.5764419478738</v>
      </c>
      <c r="I42" s="5">
        <f>V20/Q20*100</f>
        <v>104.448384689810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3.6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3.65" customHeight="1">
      <c r="A44" s="2"/>
      <c r="B44" s="2"/>
      <c r="C44" s="2"/>
      <c r="D44" t="s" s="4">
        <v>34</v>
      </c>
      <c r="E44" s="5">
        <f>GEOMEAN(E27,E28,E29,E30,E31,E32,E33,E34,E35,E36,E37,E38,E39,E40,E41,E42)</f>
        <v>102.239942701913</v>
      </c>
      <c r="F44" s="5">
        <f>GEOMEAN(F27,F28,F29,F30,F31,F32,F33,F34,F35,F36,F37,F38,F39,F40,F41,F42)</f>
        <v>96.7708185276325</v>
      </c>
      <c r="G44" s="5">
        <f>GEOMEAN(G27,G28,G29,G30,G31,G32,G33,G34,G35,G36,G37,G38,G39,G40,G41,G42)</f>
        <v>100.268158896482</v>
      </c>
      <c r="H44" s="5">
        <f>GEOMEAN(H27,H28,H29,H30,H31,H32,H33,H34,H35,H36,H37,H38,H39,H40,H41,H42)</f>
        <v>96.8045818635609</v>
      </c>
      <c r="I44" s="5">
        <f>GEOMEAN(I27,I28,I29,I30,I31,I32,I33,I34,I35,I36,I37,I38,I39,I40,I41,I42)</f>
        <v>104.542438272486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3.65" customHeight="1">
      <c r="A45" s="2"/>
      <c r="B45" s="2"/>
      <c r="C45" s="2"/>
      <c r="D45" t="s" s="4">
        <v>35</v>
      </c>
      <c r="E45" s="5">
        <f>GEOMEAN(E27,E28,E30,E31,E32,E33,E34,E35,E36,E37,E38,E39,E40,E41,E42)</f>
        <v>99.6603833351748</v>
      </c>
      <c r="F45" s="5">
        <f>GEOMEAN(F27,F28,F30,F31,F32,F33,F34,F35,F36,F37,F38,F39,F40,F41,F42)</f>
        <v>99.16805575897961</v>
      </c>
      <c r="G45" s="5">
        <f>GEOMEAN(G27,G28,G30,G31,G32,G33,G34,G35,G36,G37,G38,G39,G40,G41,G42)</f>
        <v>99.77802403028851</v>
      </c>
      <c r="H45" s="5">
        <f>GEOMEAN(H27,H28,H30,H31,H32,H33,H34,H35,H36,H37,H38,H39,H40,H41,H42)</f>
        <v>99.20496256888239</v>
      </c>
      <c r="I45" s="5">
        <f>GEOMEAN(I27,I28,I30,I31,I32,I33,I34,I35,I36,I37,I38,I39,I40,I41,I42)</f>
        <v>102.056197456377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mergeCells count="5">
    <mergeCell ref="C1:G1"/>
    <mergeCell ref="J1:N1"/>
    <mergeCell ref="R1:V1"/>
    <mergeCell ref="M25:R25"/>
    <mergeCell ref="D24:I24"/>
  </mergeCells>
  <hyperlinks>
    <hyperlink ref="D24" r:id="rId1" location="" tooltip="" display="Data for script fiforp.py (Computes normalized miss rate as a percentage)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