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Videos\"/>
    </mc:Choice>
  </mc:AlternateContent>
  <xr:revisionPtr revIDLastSave="0" documentId="13_ncr:1_{71903A44-3BF7-412D-9615-3AA859225217}" xr6:coauthVersionLast="47" xr6:coauthVersionMax="47" xr10:uidLastSave="{00000000-0000-0000-0000-000000000000}"/>
  <bookViews>
    <workbookView xWindow="-108" yWindow="-108" windowWidth="23256" windowHeight="12576" activeTab="1" xr2:uid="{89657ED2-926B-4B86-AF08-ABE8D0CCC40A}"/>
  </bookViews>
  <sheets>
    <sheet name="Records" sheetId="1" r:id="rId1"/>
    <sheet name="Sheet1" sheetId="3" r:id="rId2"/>
    <sheet name="Dasboard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S11" i="2"/>
  <c r="S12" i="2"/>
  <c r="S13" i="2"/>
  <c r="S14" i="2"/>
  <c r="S15" i="2"/>
  <c r="S16" i="2"/>
  <c r="S10" i="2"/>
  <c r="P11" i="2"/>
  <c r="P12" i="2"/>
  <c r="P10" i="2"/>
  <c r="G10" i="2"/>
  <c r="G11" i="2"/>
  <c r="G12" i="2"/>
  <c r="G13" i="2"/>
  <c r="G14" i="2"/>
  <c r="G15" i="2"/>
  <c r="G16" i="2"/>
  <c r="G17" i="2"/>
  <c r="G18" i="2"/>
  <c r="G19" i="2"/>
  <c r="G20" i="2"/>
  <c r="G9" i="2"/>
  <c r="C10" i="2"/>
  <c r="K10" i="2" s="1"/>
  <c r="C11" i="2"/>
  <c r="K11" i="2" s="1"/>
  <c r="C12" i="2"/>
  <c r="C13" i="2"/>
  <c r="K13" i="2" s="1"/>
  <c r="C14" i="2"/>
  <c r="K14" i="2" s="1"/>
  <c r="C15" i="2"/>
  <c r="C16" i="2"/>
  <c r="K16" i="2" s="1"/>
  <c r="C17" i="2"/>
  <c r="C18" i="2"/>
  <c r="K18" i="2" s="1"/>
  <c r="C19" i="2"/>
  <c r="K19" i="2" s="1"/>
  <c r="C20" i="2"/>
  <c r="K20" i="2" s="1"/>
  <c r="C9" i="2"/>
  <c r="K12" i="2" l="1"/>
  <c r="K15" i="2"/>
  <c r="I3" i="2"/>
  <c r="K17" i="2"/>
  <c r="K9" i="2"/>
  <c r="N3" i="2" l="1"/>
</calcChain>
</file>

<file path=xl/sharedStrings.xml><?xml version="1.0" encoding="utf-8"?>
<sst xmlns="http://schemas.openxmlformats.org/spreadsheetml/2006/main" count="302" uniqueCount="87">
  <si>
    <t>Item</t>
  </si>
  <si>
    <t>Category</t>
  </si>
  <si>
    <t>Salary</t>
  </si>
  <si>
    <t>Share Trading</t>
  </si>
  <si>
    <t>Freelancing</t>
  </si>
  <si>
    <t>Rent</t>
  </si>
  <si>
    <t>Dining out</t>
  </si>
  <si>
    <t>Insurance</t>
  </si>
  <si>
    <t>Transportation</t>
  </si>
  <si>
    <t>entertainment</t>
  </si>
  <si>
    <t>shopping</t>
  </si>
  <si>
    <t>Medical</t>
  </si>
  <si>
    <t>Income</t>
  </si>
  <si>
    <t>Expense</t>
  </si>
  <si>
    <t>Date</t>
  </si>
  <si>
    <t>Month</t>
  </si>
  <si>
    <t>Amount</t>
  </si>
  <si>
    <t>Remarks</t>
  </si>
  <si>
    <t>2025-02-18</t>
  </si>
  <si>
    <t>February</t>
  </si>
  <si>
    <t>March</t>
  </si>
  <si>
    <t>Fuel refill</t>
  </si>
  <si>
    <t>2025-06-22</t>
  </si>
  <si>
    <t>June</t>
  </si>
  <si>
    <t>2025-06-09</t>
  </si>
  <si>
    <t>2025-06-16</t>
  </si>
  <si>
    <t>2025-01-01</t>
  </si>
  <si>
    <t>January</t>
  </si>
  <si>
    <t>Entertainment</t>
  </si>
  <si>
    <t>2025-01-03</t>
  </si>
  <si>
    <t>2025-04-17</t>
  </si>
  <si>
    <t>April</t>
  </si>
  <si>
    <t>2025-01-17</t>
  </si>
  <si>
    <t>2025-05-10</t>
  </si>
  <si>
    <t>May</t>
  </si>
  <si>
    <t>2025-04-01</t>
  </si>
  <si>
    <t>2025-03-03</t>
  </si>
  <si>
    <t>Website project payment</t>
  </si>
  <si>
    <t>2025-02-19</t>
  </si>
  <si>
    <t>2025-06-08</t>
  </si>
  <si>
    <t>2025-02-09</t>
  </si>
  <si>
    <t>2025-06-27</t>
  </si>
  <si>
    <t>Shopping</t>
  </si>
  <si>
    <t>2025-04-11</t>
  </si>
  <si>
    <t>2025-04-25</t>
  </si>
  <si>
    <t>2025-03-10</t>
  </si>
  <si>
    <t>2025-04-14</t>
  </si>
  <si>
    <t>2025-04-18</t>
  </si>
  <si>
    <t>2025-03-04</t>
  </si>
  <si>
    <t>2025-04-26</t>
  </si>
  <si>
    <t>2025-02-20</t>
  </si>
  <si>
    <t>2025-02-28</t>
  </si>
  <si>
    <t>2025-02-15</t>
  </si>
  <si>
    <t>2025-06-14</t>
  </si>
  <si>
    <t>2025-03-18</t>
  </si>
  <si>
    <t>2025-05-17</t>
  </si>
  <si>
    <t>2025-05-14</t>
  </si>
  <si>
    <t>2025-05-09</t>
  </si>
  <si>
    <t>2025-05-04</t>
  </si>
  <si>
    <t>2025-04-08</t>
  </si>
  <si>
    <t>2025-05-07</t>
  </si>
  <si>
    <t>2025-05-05</t>
  </si>
  <si>
    <t>2025-04-15</t>
  </si>
  <si>
    <t>2025-04-10</t>
  </si>
  <si>
    <t>2025-05-30</t>
  </si>
  <si>
    <t>2025-01-20</t>
  </si>
  <si>
    <t>2025-05-08</t>
  </si>
  <si>
    <t>2025-04-29</t>
  </si>
  <si>
    <t>2025-02-25</t>
  </si>
  <si>
    <t>2025-01-25</t>
  </si>
  <si>
    <t>2025-06-01</t>
  </si>
  <si>
    <t>2025-06-03</t>
  </si>
  <si>
    <t>Income &amp; expense</t>
  </si>
  <si>
    <t>Personal finace Dashboard</t>
  </si>
  <si>
    <t>YTD Income</t>
  </si>
  <si>
    <t>YTD Expenses</t>
  </si>
  <si>
    <t>YTD Savings</t>
  </si>
  <si>
    <t>Income &amp; Expense - Monthly Breakdown</t>
  </si>
  <si>
    <t>July</t>
  </si>
  <si>
    <t>August</t>
  </si>
  <si>
    <t>September</t>
  </si>
  <si>
    <t>October</t>
  </si>
  <si>
    <t>November</t>
  </si>
  <si>
    <t>December</t>
  </si>
  <si>
    <t>Savings</t>
  </si>
  <si>
    <t>Categorywise  Income &amp; Expense Breakdown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</si>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</sst>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0" fontId="0" fillId="0" borderId="9" xfId="0" applyBorder="1"/>
    <xf numFmtId="164" fontId="0" fillId="0" borderId="10" xfId="1" applyNumberFormat="1" applyFont="1" applyBorder="1"/>
    <xf numFmtId="0" fontId="3" fillId="0" borderId="7" xfId="0" applyFont="1" applyBorder="1"/>
    <xf numFmtId="0" fontId="3" fillId="0" borderId="8" xfId="0" applyFont="1" applyBorder="1"/>
    <xf numFmtId="164" fontId="3" fillId="0" borderId="8" xfId="1" applyNumberFormat="1" applyFont="1" applyBorder="1"/>
    <xf numFmtId="0" fontId="3" fillId="0" borderId="9" xfId="0" applyFont="1" applyBorder="1"/>
    <xf numFmtId="164" fontId="3" fillId="0" borderId="10" xfId="1" applyNumberFormat="1" applyFont="1" applyBorder="1"/>
    <xf numFmtId="0" fontId="0" fillId="0" borderId="10" xfId="0" applyBorder="1"/>
    <xf numFmtId="0" fontId="1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10" fillId="4" borderId="4" xfId="1" applyNumberFormat="1" applyFont="1" applyFill="1" applyBorder="1"/>
    <xf numFmtId="3" fontId="5" fillId="5" borderId="4" xfId="0" applyNumberFormat="1" applyFont="1" applyFill="1" applyBorder="1"/>
    <xf numFmtId="3" fontId="5" fillId="6" borderId="0" xfId="0" applyNumberFormat="1" applyFont="1" applyFill="1"/>
  </cellXfs>
  <cellStyles count="2">
    <cellStyle name="Comma" xfId="1" builtinId="3"/>
    <cellStyle name="Normal" xfId="0" builtinId="0"/>
  </cellStyles>
  <dxfs count="10">
    <dxf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_-* #,##0_-;\-* #,##0_-;_-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3FDEFB-67DE-4FD9-A15B-540BEA353176}" name="Table1" displayName="Table1" ref="I9:J19" totalsRowShown="0" headerRowDxfId="9">
  <autoFilter ref="I9:J19" xr:uid="{993FDEFB-67DE-4FD9-A15B-540BEA353176}"/>
  <tableColumns count="2">
    <tableColumn id="1" xr3:uid="{D5293493-6EA8-490D-B003-6A3C1C5F44FF}" name="Item"/>
    <tableColumn id="2" xr3:uid="{133C2061-74C8-4D9A-A626-0F2D4EB705F7}" name="Category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70998-30E1-4635-B1BE-44B85F5E7D85}" name="Table2" displayName="Table2" ref="A3:F55" totalsRowShown="0" headerRowDxfId="8" headerRowBorderDxfId="7" tableBorderDxfId="6">
  <autoFilter ref="A3:F55" xr:uid="{EB870998-30E1-4635-B1BE-44B85F5E7D85}">
    <filterColumn colId="1">
      <filters>
        <filter val="April"/>
        <filter val="February"/>
        <filter val="July"/>
        <filter val="June"/>
        <filter val="March"/>
        <filter val="May"/>
      </filters>
    </filterColumn>
  </autoFilter>
  <tableColumns count="6">
    <tableColumn id="1" xr3:uid="{383E49AD-08A9-442E-BB67-3B987A11EA72}" name="Date"/>
    <tableColumn id="2" xr3:uid="{2DCE121D-70CD-4DE2-AF63-EB4B1B835B01}" name="Month"/>
    <tableColumn id="3" xr3:uid="{728EA0A7-4C51-49EA-B374-1D0DBEBF19E0}" name="Amount"/>
    <tableColumn id="4" xr3:uid="{718B3CE8-D24C-40EE-A7A3-6EB4A42A13D6}" name="Item"/>
    <tableColumn id="5" xr3:uid="{AF2BBE83-1D20-43FF-A91A-9A9D07B0DC75}" name="Category"/>
    <tableColumn id="6" xr3:uid="{9BCBBA2A-A1DC-4F35-B1B0-7B8E72579F0E}" name="Remark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607532-38FC-4587-A608-0C2E7988DC81}" name="Table3" displayName="Table3" ref="B8:C20" totalsRowShown="0">
  <autoFilter ref="B8:C20" xr:uid="{D6607532-38FC-4587-A608-0C2E7988DC81}"/>
  <tableColumns count="2">
    <tableColumn id="1" xr3:uid="{2C9B54BB-B4DD-4AD8-9B85-D1582E2F5F93}" name="Month"/>
    <tableColumn id="2" xr3:uid="{8AB5D2F8-4185-4868-9858-A238E76EB0E1}" name="Amount" dataDxfId="5" dataCellStyle="Comma">
      <calculatedColumnFormula>SUMIFS(Table2[Amount],Table2[Month],B9,Table2[Category],"Income")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93948D-DD94-4A03-9519-27B5B3A18D68}" name="Table4" displayName="Table4" ref="F8:G20" totalsRowShown="0" headerRowDxfId="4" dataDxfId="3">
  <autoFilter ref="F8:G20" xr:uid="{8D93948D-DD94-4A03-9519-27B5B3A18D68}"/>
  <tableColumns count="2">
    <tableColumn id="1" xr3:uid="{B6907624-E38A-48B0-955E-4A688F2D0800}" name="Month" dataDxfId="2"/>
    <tableColumn id="2" xr3:uid="{E34B4F38-DEC9-42FA-828D-BD82BE745845}" name="Amount" dataDxfId="1" dataCellStyle="Comma">
      <calculatedColumnFormula>SUMIFS(Table2[Amount],Table2[Month],F9,Table2[Category],"Expense")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1C791-D6F5-4AB1-963A-B5AA4B9B713D}" name="Table5" displayName="Table5" ref="J8:K20" totalsRowShown="0">
  <autoFilter ref="J8:K20" xr:uid="{B8F1C791-D6F5-4AB1-963A-B5AA4B9B713D}"/>
  <tableColumns count="2">
    <tableColumn id="1" xr3:uid="{D3DA6376-555E-49DE-8E97-F627D01ED456}" name="Month"/>
    <tableColumn id="2" xr3:uid="{D9B0E2F4-95B1-4DE1-A4D8-F25E91AB81A2}" name="Amount" dataDxfId="0" dataCellStyle="Comma">
      <calculatedColumnFormula>C9-G9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2E99-A7B0-4949-A656-EE298C87513A}">
  <dimension ref="A1:J55"/>
  <sheetViews>
    <sheetView topLeftCell="A30" workbookViewId="0">
      <selection activeCell="F43" sqref="F43"/>
    </sheetView>
  </sheetViews>
  <sheetFormatPr defaultRowHeight="14.4" x14ac:dyDescent="0.3"/>
  <cols>
    <col min="1" max="1" width="15.88671875" customWidth="1"/>
    <col min="2" max="2" width="14.88671875" customWidth="1"/>
    <col min="3" max="3" width="12.5546875" customWidth="1"/>
    <col min="4" max="4" width="16.109375" customWidth="1"/>
    <col min="5" max="5" width="18.88671875" customWidth="1"/>
    <col min="6" max="6" width="29.33203125" customWidth="1"/>
    <col min="9" max="9" width="12.6640625" customWidth="1"/>
    <col min="10" max="10" width="10.33203125" customWidth="1"/>
  </cols>
  <sheetData>
    <row r="1" spans="1:10" x14ac:dyDescent="0.3">
      <c r="A1" s="14" t="s">
        <v>72</v>
      </c>
      <c r="B1" s="14"/>
      <c r="C1" s="14"/>
      <c r="D1" s="14"/>
      <c r="E1" s="14"/>
      <c r="F1" s="14"/>
    </row>
    <row r="3" spans="1:10" x14ac:dyDescent="0.3">
      <c r="A3" s="2" t="s">
        <v>14</v>
      </c>
      <c r="B3" s="2" t="s">
        <v>15</v>
      </c>
      <c r="C3" s="2" t="s">
        <v>16</v>
      </c>
      <c r="D3" s="2" t="s">
        <v>0</v>
      </c>
      <c r="E3" s="2" t="s">
        <v>1</v>
      </c>
      <c r="F3" s="2" t="s">
        <v>17</v>
      </c>
    </row>
    <row r="4" spans="1:10" x14ac:dyDescent="0.3">
      <c r="A4" t="s">
        <v>18</v>
      </c>
      <c r="B4" t="s">
        <v>19</v>
      </c>
      <c r="C4">
        <v>2500</v>
      </c>
      <c r="D4" t="s">
        <v>11</v>
      </c>
      <c r="E4" t="s">
        <v>13</v>
      </c>
    </row>
    <row r="5" spans="1:10" x14ac:dyDescent="0.3">
      <c r="A5" t="s">
        <v>18</v>
      </c>
      <c r="B5" t="s">
        <v>19</v>
      </c>
      <c r="C5">
        <v>2500</v>
      </c>
      <c r="D5" t="s">
        <v>11</v>
      </c>
      <c r="E5" t="s">
        <v>13</v>
      </c>
    </row>
    <row r="6" spans="1:10" x14ac:dyDescent="0.3">
      <c r="A6" t="s">
        <v>18</v>
      </c>
      <c r="B6" t="s">
        <v>19</v>
      </c>
      <c r="C6">
        <v>2500</v>
      </c>
      <c r="D6" t="s">
        <v>11</v>
      </c>
      <c r="E6" t="s">
        <v>13</v>
      </c>
    </row>
    <row r="7" spans="1:10" x14ac:dyDescent="0.3">
      <c r="A7" t="s">
        <v>22</v>
      </c>
      <c r="B7" t="s">
        <v>23</v>
      </c>
      <c r="C7">
        <v>50000</v>
      </c>
      <c r="D7" t="s">
        <v>2</v>
      </c>
      <c r="E7" t="s">
        <v>12</v>
      </c>
    </row>
    <row r="8" spans="1:10" x14ac:dyDescent="0.3">
      <c r="A8" t="s">
        <v>24</v>
      </c>
      <c r="B8" t="s">
        <v>23</v>
      </c>
      <c r="C8">
        <v>10000</v>
      </c>
      <c r="D8" t="s">
        <v>5</v>
      </c>
      <c r="E8" t="s">
        <v>13</v>
      </c>
    </row>
    <row r="9" spans="1:10" x14ac:dyDescent="0.3">
      <c r="A9" t="s">
        <v>25</v>
      </c>
      <c r="B9" t="s">
        <v>23</v>
      </c>
      <c r="C9">
        <v>5000</v>
      </c>
      <c r="D9" t="s">
        <v>5</v>
      </c>
      <c r="E9" t="s">
        <v>13</v>
      </c>
      <c r="I9" s="1" t="s">
        <v>0</v>
      </c>
      <c r="J9" s="1" t="s">
        <v>1</v>
      </c>
    </row>
    <row r="10" spans="1:10" hidden="1" x14ac:dyDescent="0.3">
      <c r="A10" t="s">
        <v>26</v>
      </c>
      <c r="B10" t="s">
        <v>27</v>
      </c>
      <c r="C10">
        <v>400</v>
      </c>
      <c r="D10" t="s">
        <v>28</v>
      </c>
      <c r="E10" t="s">
        <v>13</v>
      </c>
      <c r="I10" t="s">
        <v>2</v>
      </c>
      <c r="J10" t="s">
        <v>12</v>
      </c>
    </row>
    <row r="11" spans="1:10" hidden="1" x14ac:dyDescent="0.3">
      <c r="A11" t="s">
        <v>29</v>
      </c>
      <c r="B11" t="s">
        <v>27</v>
      </c>
      <c r="C11">
        <v>250</v>
      </c>
      <c r="D11" t="s">
        <v>11</v>
      </c>
      <c r="E11" t="s">
        <v>13</v>
      </c>
      <c r="I11" t="s">
        <v>3</v>
      </c>
      <c r="J11" t="s">
        <v>12</v>
      </c>
    </row>
    <row r="12" spans="1:10" x14ac:dyDescent="0.3">
      <c r="A12" t="s">
        <v>30</v>
      </c>
      <c r="B12" t="s">
        <v>31</v>
      </c>
      <c r="C12">
        <v>2500</v>
      </c>
      <c r="D12" t="s">
        <v>7</v>
      </c>
      <c r="E12" t="s">
        <v>13</v>
      </c>
      <c r="I12" t="s">
        <v>4</v>
      </c>
      <c r="J12" t="s">
        <v>12</v>
      </c>
    </row>
    <row r="13" spans="1:10" hidden="1" x14ac:dyDescent="0.3">
      <c r="A13" t="s">
        <v>32</v>
      </c>
      <c r="B13" t="s">
        <v>27</v>
      </c>
      <c r="C13">
        <v>300</v>
      </c>
      <c r="D13" t="s">
        <v>11</v>
      </c>
      <c r="E13" t="s">
        <v>13</v>
      </c>
      <c r="I13" t="s">
        <v>5</v>
      </c>
      <c r="J13" t="s">
        <v>13</v>
      </c>
    </row>
    <row r="14" spans="1:10" x14ac:dyDescent="0.3">
      <c r="A14" t="s">
        <v>33</v>
      </c>
      <c r="B14" t="s">
        <v>34</v>
      </c>
      <c r="C14">
        <v>10000</v>
      </c>
      <c r="D14" t="s">
        <v>3</v>
      </c>
      <c r="E14" t="s">
        <v>12</v>
      </c>
      <c r="I14" t="s">
        <v>6</v>
      </c>
      <c r="J14" t="s">
        <v>13</v>
      </c>
    </row>
    <row r="15" spans="1:10" x14ac:dyDescent="0.3">
      <c r="A15" t="s">
        <v>35</v>
      </c>
      <c r="B15" t="s">
        <v>31</v>
      </c>
      <c r="C15">
        <v>800</v>
      </c>
      <c r="D15" t="s">
        <v>6</v>
      </c>
      <c r="E15" t="s">
        <v>13</v>
      </c>
      <c r="I15" t="s">
        <v>7</v>
      </c>
      <c r="J15" t="s">
        <v>13</v>
      </c>
    </row>
    <row r="16" spans="1:10" x14ac:dyDescent="0.3">
      <c r="A16" t="s">
        <v>36</v>
      </c>
      <c r="B16" t="s">
        <v>20</v>
      </c>
      <c r="C16">
        <v>25000</v>
      </c>
      <c r="D16" t="s">
        <v>4</v>
      </c>
      <c r="E16" t="s">
        <v>12</v>
      </c>
      <c r="I16" t="s">
        <v>8</v>
      </c>
      <c r="J16" t="s">
        <v>13</v>
      </c>
    </row>
    <row r="17" spans="1:10" x14ac:dyDescent="0.3">
      <c r="A17" t="s">
        <v>38</v>
      </c>
      <c r="B17" t="s">
        <v>19</v>
      </c>
      <c r="C17">
        <v>5000</v>
      </c>
      <c r="D17" t="s">
        <v>3</v>
      </c>
      <c r="E17" t="s">
        <v>12</v>
      </c>
      <c r="I17" t="s">
        <v>9</v>
      </c>
      <c r="J17" t="s">
        <v>13</v>
      </c>
    </row>
    <row r="18" spans="1:10" x14ac:dyDescent="0.3">
      <c r="A18" t="s">
        <v>39</v>
      </c>
      <c r="B18" t="s">
        <v>23</v>
      </c>
      <c r="C18">
        <v>50000</v>
      </c>
      <c r="D18" t="s">
        <v>2</v>
      </c>
      <c r="E18" t="s">
        <v>12</v>
      </c>
      <c r="I18" t="s">
        <v>10</v>
      </c>
      <c r="J18" t="s">
        <v>13</v>
      </c>
    </row>
    <row r="19" spans="1:10" x14ac:dyDescent="0.3">
      <c r="A19" t="s">
        <v>40</v>
      </c>
      <c r="B19" t="s">
        <v>19</v>
      </c>
      <c r="C19">
        <v>15000</v>
      </c>
      <c r="D19" t="s">
        <v>5</v>
      </c>
      <c r="E19" t="s">
        <v>13</v>
      </c>
      <c r="I19" t="s">
        <v>11</v>
      </c>
      <c r="J19" t="s">
        <v>13</v>
      </c>
    </row>
    <row r="20" spans="1:10" x14ac:dyDescent="0.3">
      <c r="A20" t="s">
        <v>41</v>
      </c>
      <c r="B20" t="s">
        <v>23</v>
      </c>
      <c r="C20">
        <v>1500</v>
      </c>
      <c r="D20" t="s">
        <v>42</v>
      </c>
      <c r="E20" t="s">
        <v>13</v>
      </c>
    </row>
    <row r="21" spans="1:10" x14ac:dyDescent="0.3">
      <c r="A21" t="s">
        <v>43</v>
      </c>
      <c r="B21" t="s">
        <v>31</v>
      </c>
      <c r="C21">
        <v>7000</v>
      </c>
      <c r="D21" t="s">
        <v>3</v>
      </c>
      <c r="E21" t="s">
        <v>12</v>
      </c>
    </row>
    <row r="22" spans="1:10" x14ac:dyDescent="0.3">
      <c r="A22" t="s">
        <v>44</v>
      </c>
      <c r="B22" t="s">
        <v>31</v>
      </c>
      <c r="C22">
        <v>7000</v>
      </c>
      <c r="D22" t="s">
        <v>3</v>
      </c>
      <c r="E22" t="s">
        <v>12</v>
      </c>
    </row>
    <row r="23" spans="1:10" x14ac:dyDescent="0.3">
      <c r="A23" t="s">
        <v>45</v>
      </c>
      <c r="B23" t="s">
        <v>20</v>
      </c>
      <c r="C23">
        <v>7000</v>
      </c>
      <c r="D23" t="s">
        <v>3</v>
      </c>
      <c r="E23" t="s">
        <v>12</v>
      </c>
    </row>
    <row r="24" spans="1:10" x14ac:dyDescent="0.3">
      <c r="A24" t="s">
        <v>46</v>
      </c>
      <c r="B24" t="s">
        <v>31</v>
      </c>
      <c r="C24">
        <v>500</v>
      </c>
      <c r="D24" t="s">
        <v>28</v>
      </c>
      <c r="E24" t="s">
        <v>13</v>
      </c>
    </row>
    <row r="25" spans="1:10" x14ac:dyDescent="0.3">
      <c r="A25" t="s">
        <v>47</v>
      </c>
      <c r="B25" t="s">
        <v>31</v>
      </c>
      <c r="C25">
        <v>1700</v>
      </c>
      <c r="D25" t="s">
        <v>42</v>
      </c>
      <c r="E25" t="s">
        <v>13</v>
      </c>
    </row>
    <row r="26" spans="1:10" x14ac:dyDescent="0.3">
      <c r="A26" t="s">
        <v>48</v>
      </c>
      <c r="B26" t="s">
        <v>20</v>
      </c>
      <c r="C26">
        <v>2500</v>
      </c>
      <c r="D26" t="s">
        <v>7</v>
      </c>
      <c r="E26" t="s">
        <v>13</v>
      </c>
    </row>
    <row r="27" spans="1:10" x14ac:dyDescent="0.3">
      <c r="A27" t="s">
        <v>49</v>
      </c>
      <c r="B27" t="s">
        <v>31</v>
      </c>
      <c r="C27">
        <v>30000</v>
      </c>
      <c r="D27" t="s">
        <v>4</v>
      </c>
      <c r="E27" t="s">
        <v>12</v>
      </c>
    </row>
    <row r="28" spans="1:10" x14ac:dyDescent="0.3">
      <c r="A28" t="s">
        <v>50</v>
      </c>
      <c r="B28" t="s">
        <v>19</v>
      </c>
      <c r="C28">
        <v>2600</v>
      </c>
      <c r="D28" t="s">
        <v>42</v>
      </c>
      <c r="E28" t="s">
        <v>13</v>
      </c>
    </row>
    <row r="29" spans="1:10" x14ac:dyDescent="0.3">
      <c r="A29" t="s">
        <v>22</v>
      </c>
      <c r="B29" t="s">
        <v>23</v>
      </c>
      <c r="C29">
        <v>1000</v>
      </c>
      <c r="D29" t="s">
        <v>8</v>
      </c>
      <c r="E29" t="s">
        <v>13</v>
      </c>
    </row>
    <row r="30" spans="1:10" x14ac:dyDescent="0.3">
      <c r="A30" t="s">
        <v>51</v>
      </c>
      <c r="B30" t="s">
        <v>19</v>
      </c>
      <c r="C30">
        <v>15000</v>
      </c>
      <c r="D30" t="s">
        <v>5</v>
      </c>
      <c r="E30" t="s">
        <v>13</v>
      </c>
    </row>
    <row r="31" spans="1:10" x14ac:dyDescent="0.3">
      <c r="A31" t="s">
        <v>52</v>
      </c>
      <c r="B31" t="s">
        <v>19</v>
      </c>
      <c r="C31">
        <v>1200</v>
      </c>
      <c r="D31" t="s">
        <v>42</v>
      </c>
      <c r="E31" t="s">
        <v>13</v>
      </c>
    </row>
    <row r="32" spans="1:10" x14ac:dyDescent="0.3">
      <c r="A32" t="s">
        <v>53</v>
      </c>
      <c r="B32" t="s">
        <v>23</v>
      </c>
      <c r="C32">
        <v>250</v>
      </c>
      <c r="D32" t="s">
        <v>28</v>
      </c>
      <c r="E32" t="s">
        <v>13</v>
      </c>
    </row>
    <row r="33" spans="1:6" x14ac:dyDescent="0.3">
      <c r="A33" t="s">
        <v>54</v>
      </c>
      <c r="B33" t="s">
        <v>20</v>
      </c>
      <c r="C33">
        <v>1000</v>
      </c>
      <c r="D33" t="s">
        <v>6</v>
      </c>
      <c r="E33" t="s">
        <v>13</v>
      </c>
    </row>
    <row r="34" spans="1:6" x14ac:dyDescent="0.3">
      <c r="A34" t="s">
        <v>25</v>
      </c>
      <c r="B34" t="s">
        <v>23</v>
      </c>
      <c r="C34">
        <v>2500</v>
      </c>
      <c r="D34" t="s">
        <v>7</v>
      </c>
      <c r="E34" t="s">
        <v>13</v>
      </c>
    </row>
    <row r="35" spans="1:6" x14ac:dyDescent="0.3">
      <c r="A35" t="s">
        <v>55</v>
      </c>
      <c r="B35" t="s">
        <v>34</v>
      </c>
      <c r="C35">
        <v>25000</v>
      </c>
      <c r="D35" t="s">
        <v>5</v>
      </c>
      <c r="E35" t="s">
        <v>13</v>
      </c>
    </row>
    <row r="36" spans="1:6" x14ac:dyDescent="0.3">
      <c r="A36" t="s">
        <v>56</v>
      </c>
      <c r="B36" t="s">
        <v>34</v>
      </c>
      <c r="C36">
        <v>5000</v>
      </c>
      <c r="D36" t="s">
        <v>42</v>
      </c>
      <c r="E36" t="s">
        <v>13</v>
      </c>
    </row>
    <row r="37" spans="1:6" x14ac:dyDescent="0.3">
      <c r="A37" t="s">
        <v>57</v>
      </c>
      <c r="B37" t="s">
        <v>34</v>
      </c>
      <c r="C37">
        <v>1800</v>
      </c>
      <c r="D37" t="s">
        <v>11</v>
      </c>
      <c r="E37" t="s">
        <v>13</v>
      </c>
    </row>
    <row r="38" spans="1:6" x14ac:dyDescent="0.3">
      <c r="A38" t="s">
        <v>58</v>
      </c>
      <c r="B38" t="s">
        <v>34</v>
      </c>
      <c r="C38">
        <v>7000</v>
      </c>
      <c r="D38" t="s">
        <v>3</v>
      </c>
      <c r="E38" t="s">
        <v>12</v>
      </c>
    </row>
    <row r="39" spans="1:6" x14ac:dyDescent="0.3">
      <c r="A39" t="s">
        <v>59</v>
      </c>
      <c r="B39" t="s">
        <v>31</v>
      </c>
      <c r="C39">
        <v>1300</v>
      </c>
      <c r="D39" t="s">
        <v>42</v>
      </c>
      <c r="E39" t="s">
        <v>13</v>
      </c>
    </row>
    <row r="40" spans="1:6" x14ac:dyDescent="0.3">
      <c r="A40" t="s">
        <v>60</v>
      </c>
      <c r="B40" t="s">
        <v>34</v>
      </c>
      <c r="C40">
        <v>500</v>
      </c>
      <c r="D40" t="s">
        <v>28</v>
      </c>
      <c r="E40" t="s">
        <v>13</v>
      </c>
    </row>
    <row r="41" spans="1:6" x14ac:dyDescent="0.3">
      <c r="A41" t="s">
        <v>61</v>
      </c>
      <c r="B41" t="s">
        <v>34</v>
      </c>
      <c r="C41">
        <v>500</v>
      </c>
      <c r="D41" t="s">
        <v>7</v>
      </c>
      <c r="E41" t="s">
        <v>13</v>
      </c>
    </row>
    <row r="42" spans="1:6" x14ac:dyDescent="0.3">
      <c r="A42" t="s">
        <v>62</v>
      </c>
      <c r="B42" t="s">
        <v>31</v>
      </c>
      <c r="C42">
        <v>2000</v>
      </c>
      <c r="D42" t="s">
        <v>7</v>
      </c>
      <c r="E42" t="s">
        <v>13</v>
      </c>
    </row>
    <row r="43" spans="1:6" x14ac:dyDescent="0.3">
      <c r="A43" t="s">
        <v>63</v>
      </c>
      <c r="B43" t="s">
        <v>31</v>
      </c>
      <c r="C43">
        <v>20000</v>
      </c>
      <c r="D43" t="s">
        <v>4</v>
      </c>
      <c r="E43" t="s">
        <v>12</v>
      </c>
    </row>
    <row r="44" spans="1:6" x14ac:dyDescent="0.3">
      <c r="A44" t="s">
        <v>64</v>
      </c>
      <c r="B44" t="s">
        <v>34</v>
      </c>
      <c r="C44">
        <v>3000</v>
      </c>
      <c r="D44" t="s">
        <v>42</v>
      </c>
      <c r="E44" t="s">
        <v>13</v>
      </c>
    </row>
    <row r="45" spans="1:6" hidden="1" x14ac:dyDescent="0.3">
      <c r="A45" t="s">
        <v>65</v>
      </c>
      <c r="B45" t="s">
        <v>27</v>
      </c>
      <c r="C45">
        <v>1200</v>
      </c>
      <c r="D45" t="s">
        <v>8</v>
      </c>
      <c r="E45" t="s">
        <v>13</v>
      </c>
      <c r="F45" t="s">
        <v>21</v>
      </c>
    </row>
    <row r="46" spans="1:6" x14ac:dyDescent="0.3">
      <c r="A46" t="s">
        <v>51</v>
      </c>
      <c r="B46" t="s">
        <v>19</v>
      </c>
      <c r="C46">
        <v>250</v>
      </c>
      <c r="D46" t="s">
        <v>11</v>
      </c>
      <c r="E46" t="s">
        <v>13</v>
      </c>
    </row>
    <row r="47" spans="1:6" x14ac:dyDescent="0.3">
      <c r="A47" t="s">
        <v>66</v>
      </c>
      <c r="B47" t="s">
        <v>34</v>
      </c>
      <c r="C47">
        <v>2500</v>
      </c>
      <c r="D47" t="s">
        <v>7</v>
      </c>
      <c r="E47" t="s">
        <v>13</v>
      </c>
    </row>
    <row r="48" spans="1:6" x14ac:dyDescent="0.3">
      <c r="A48" t="s">
        <v>67</v>
      </c>
      <c r="B48" t="s">
        <v>31</v>
      </c>
      <c r="C48">
        <v>15000</v>
      </c>
      <c r="D48" t="s">
        <v>5</v>
      </c>
      <c r="E48" t="s">
        <v>13</v>
      </c>
    </row>
    <row r="49" spans="1:6" x14ac:dyDescent="0.3">
      <c r="A49" t="s">
        <v>68</v>
      </c>
      <c r="B49" t="s">
        <v>19</v>
      </c>
      <c r="C49">
        <v>700</v>
      </c>
      <c r="D49" t="s">
        <v>8</v>
      </c>
      <c r="E49" t="s">
        <v>13</v>
      </c>
    </row>
    <row r="50" spans="1:6" hidden="1" x14ac:dyDescent="0.3">
      <c r="A50" t="s">
        <v>69</v>
      </c>
      <c r="B50" t="s">
        <v>27</v>
      </c>
      <c r="C50">
        <v>15000</v>
      </c>
      <c r="D50" t="s">
        <v>4</v>
      </c>
      <c r="E50" t="s">
        <v>12</v>
      </c>
      <c r="F50" t="s">
        <v>37</v>
      </c>
    </row>
    <row r="51" spans="1:6" x14ac:dyDescent="0.3">
      <c r="A51" t="s">
        <v>70</v>
      </c>
      <c r="B51" t="s">
        <v>23</v>
      </c>
      <c r="C51">
        <v>500</v>
      </c>
      <c r="D51" t="s">
        <v>8</v>
      </c>
      <c r="E51" t="s">
        <v>13</v>
      </c>
    </row>
    <row r="52" spans="1:6" x14ac:dyDescent="0.3">
      <c r="A52" t="s">
        <v>38</v>
      </c>
      <c r="B52" t="s">
        <v>19</v>
      </c>
      <c r="C52">
        <v>8000</v>
      </c>
      <c r="D52" t="s">
        <v>3</v>
      </c>
      <c r="E52" t="s">
        <v>12</v>
      </c>
    </row>
    <row r="53" spans="1:6" x14ac:dyDescent="0.3">
      <c r="A53" t="s">
        <v>71</v>
      </c>
      <c r="B53" t="s">
        <v>23</v>
      </c>
      <c r="C53">
        <v>1000</v>
      </c>
      <c r="D53" t="s">
        <v>42</v>
      </c>
      <c r="E53" t="s">
        <v>13</v>
      </c>
    </row>
    <row r="54" spans="1:6" x14ac:dyDescent="0.3">
      <c r="A54" t="s">
        <v>71</v>
      </c>
      <c r="B54" t="s">
        <v>78</v>
      </c>
      <c r="C54">
        <v>1000</v>
      </c>
      <c r="D54" t="s">
        <v>42</v>
      </c>
      <c r="E54" t="s">
        <v>13</v>
      </c>
    </row>
    <row r="55" spans="1:6" x14ac:dyDescent="0.3">
      <c r="A55" t="s">
        <v>71</v>
      </c>
      <c r="B55" t="s">
        <v>78</v>
      </c>
      <c r="C55">
        <v>100000</v>
      </c>
      <c r="D55" t="s">
        <v>86</v>
      </c>
      <c r="E55" t="s">
        <v>12</v>
      </c>
    </row>
  </sheetData>
  <mergeCells count="1">
    <mergeCell ref="A1:F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4ED5-37DB-4000-9DCC-F25420E89FC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DBA8-B2E4-40F2-91EA-DFB5933EE5F2}">
  <dimension ref="A1:S20"/>
  <sheetViews>
    <sheetView showGridLines="0" workbookViewId="0">
      <selection activeCell="N3" sqref="N3"/>
    </sheetView>
  </sheetViews>
  <sheetFormatPr defaultRowHeight="14.4" x14ac:dyDescent="0.3"/>
  <cols>
    <col min="2" max="3" width="10.44140625" customWidth="1"/>
    <col min="6" max="7" width="10.44140625" customWidth="1"/>
    <col min="9" max="9" width="13.109375" bestFit="1" customWidth="1"/>
    <col min="10" max="11" width="10.44140625" customWidth="1"/>
    <col min="14" max="14" width="9.88671875" bestFit="1" customWidth="1"/>
    <col min="15" max="15" width="13" customWidth="1"/>
    <col min="16" max="16" width="11.6640625" bestFit="1" customWidth="1"/>
    <col min="18" max="18" width="13.33203125" customWidth="1"/>
    <col min="19" max="19" width="10.6640625" bestFit="1" customWidth="1"/>
  </cols>
  <sheetData>
    <row r="1" spans="1:19" ht="28.8" x14ac:dyDescent="0.55000000000000004">
      <c r="A1" s="15" t="s">
        <v>73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9" ht="15" thickBot="1" x14ac:dyDescent="0.35"/>
    <row r="3" spans="1:19" ht="18.600000000000001" thickBot="1" x14ac:dyDescent="0.4">
      <c r="A3" s="16" t="s">
        <v>74</v>
      </c>
      <c r="B3" s="17"/>
      <c r="C3" s="32">
        <f>SUM(Table3[Amount])</f>
        <v>341000</v>
      </c>
      <c r="G3" s="16" t="s">
        <v>75</v>
      </c>
      <c r="H3" s="17"/>
      <c r="I3" s="33">
        <f>SUM(Table4[Amount])</f>
        <v>132750</v>
      </c>
      <c r="L3" s="16" t="s">
        <v>76</v>
      </c>
      <c r="M3" s="18"/>
      <c r="N3" s="34">
        <f>SUM(Table5[Amount])</f>
        <v>208250</v>
      </c>
    </row>
    <row r="5" spans="1:19" ht="18" x14ac:dyDescent="0.35">
      <c r="A5" s="19" t="s">
        <v>77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9" ht="15" thickBot="1" x14ac:dyDescent="0.35"/>
    <row r="7" spans="1:19" ht="16.2" thickBot="1" x14ac:dyDescent="0.35">
      <c r="B7" s="24" t="s">
        <v>12</v>
      </c>
      <c r="C7" s="25"/>
      <c r="F7" s="26" t="s">
        <v>13</v>
      </c>
      <c r="G7" s="23"/>
      <c r="J7" s="27" t="s">
        <v>84</v>
      </c>
      <c r="K7" s="28"/>
      <c r="N7" s="29" t="s">
        <v>85</v>
      </c>
      <c r="O7" s="30"/>
      <c r="P7" s="30"/>
      <c r="Q7" s="30"/>
      <c r="R7" s="30"/>
      <c r="S7" s="31"/>
    </row>
    <row r="8" spans="1:19" ht="15" thickBot="1" x14ac:dyDescent="0.35">
      <c r="B8" s="3" t="s">
        <v>15</v>
      </c>
      <c r="C8" s="4" t="s">
        <v>16</v>
      </c>
      <c r="F8" s="8" t="s">
        <v>15</v>
      </c>
      <c r="G8" s="9" t="s">
        <v>16</v>
      </c>
      <c r="J8" s="3" t="s">
        <v>15</v>
      </c>
      <c r="K8" s="4" t="s">
        <v>16</v>
      </c>
    </row>
    <row r="9" spans="1:19" x14ac:dyDescent="0.3">
      <c r="B9" s="3" t="s">
        <v>27</v>
      </c>
      <c r="C9" s="5">
        <f>SUMIFS(Table2[Amount],Table2[Month],B9,Table2[Category],"Income")</f>
        <v>15000</v>
      </c>
      <c r="F9" s="8" t="s">
        <v>27</v>
      </c>
      <c r="G9" s="10">
        <f>SUMIFS(Table2[Amount],Table2[Month],F9,Table2[Category],"Expense")</f>
        <v>2150</v>
      </c>
      <c r="J9" s="3" t="s">
        <v>27</v>
      </c>
      <c r="K9" s="5">
        <f t="shared" ref="K9:K20" si="0">C9-G9</f>
        <v>12850</v>
      </c>
      <c r="O9" s="20" t="s">
        <v>12</v>
      </c>
      <c r="P9" s="21"/>
      <c r="R9" s="22" t="s">
        <v>13</v>
      </c>
      <c r="S9" s="23"/>
    </row>
    <row r="10" spans="1:19" x14ac:dyDescent="0.3">
      <c r="B10" s="3" t="s">
        <v>19</v>
      </c>
      <c r="C10" s="5">
        <f>SUMIFS(Table2[Amount],Table2[Month],B10,Table2[Category],"Income")</f>
        <v>13000</v>
      </c>
      <c r="F10" s="8" t="s">
        <v>19</v>
      </c>
      <c r="G10" s="10">
        <f>SUMIFS(Table2[Amount],Table2[Month],F10,Table2[Category],"Expense")</f>
        <v>42250</v>
      </c>
      <c r="J10" s="3" t="s">
        <v>19</v>
      </c>
      <c r="K10" s="5">
        <f t="shared" si="0"/>
        <v>-29250</v>
      </c>
      <c r="O10" s="3" t="s">
        <v>2</v>
      </c>
      <c r="P10" s="5">
        <f>SUMIF(Table2[Item],Dasboard!O10,Table2[Amount])</f>
        <v>200000</v>
      </c>
      <c r="R10" s="3" t="s">
        <v>5</v>
      </c>
      <c r="S10" s="5">
        <f>SUMIF(Table2[Item],Dasboard!R10,Table2[Amount])</f>
        <v>85000</v>
      </c>
    </row>
    <row r="11" spans="1:19" x14ac:dyDescent="0.3">
      <c r="B11" s="3" t="s">
        <v>20</v>
      </c>
      <c r="C11" s="5">
        <f>SUMIFS(Table2[Amount],Table2[Month],B11,Table2[Category],"Income")</f>
        <v>32000</v>
      </c>
      <c r="F11" s="8" t="s">
        <v>20</v>
      </c>
      <c r="G11" s="10">
        <f>SUMIFS(Table2[Amount],Table2[Month],F11,Table2[Category],"Expense")</f>
        <v>3500</v>
      </c>
      <c r="J11" s="3" t="s">
        <v>20</v>
      </c>
      <c r="K11" s="5">
        <f t="shared" si="0"/>
        <v>28500</v>
      </c>
      <c r="O11" s="3" t="s">
        <v>3</v>
      </c>
      <c r="P11" s="5">
        <f>SUMIF(Table2[Item],Dasboard!O11,Table2[Amount])</f>
        <v>51000</v>
      </c>
      <c r="R11" s="3" t="s">
        <v>6</v>
      </c>
      <c r="S11" s="5">
        <f>SUMIF(Table2[Item],Dasboard!R11,Table2[Amount])</f>
        <v>1800</v>
      </c>
    </row>
    <row r="12" spans="1:19" x14ac:dyDescent="0.3">
      <c r="B12" s="3" t="s">
        <v>31</v>
      </c>
      <c r="C12" s="5">
        <f>SUMIFS(Table2[Amount],Table2[Month],B12,Table2[Category],"Income")</f>
        <v>64000</v>
      </c>
      <c r="F12" s="8" t="s">
        <v>31</v>
      </c>
      <c r="G12" s="10">
        <f>SUMIFS(Table2[Amount],Table2[Month],F12,Table2[Category],"Expense")</f>
        <v>23800</v>
      </c>
      <c r="J12" s="3" t="s">
        <v>31</v>
      </c>
      <c r="K12" s="5">
        <f t="shared" si="0"/>
        <v>40200</v>
      </c>
      <c r="O12" s="3" t="s">
        <v>4</v>
      </c>
      <c r="P12" s="5">
        <f>SUMIF(Table2[Item],Dasboard!O12,Table2[Amount])</f>
        <v>90000</v>
      </c>
      <c r="R12" s="3" t="s">
        <v>7</v>
      </c>
      <c r="S12" s="5">
        <f>SUMIF(Table2[Item],Dasboard!R12,Table2[Amount])</f>
        <v>12500</v>
      </c>
    </row>
    <row r="13" spans="1:19" ht="15" thickBot="1" x14ac:dyDescent="0.35">
      <c r="B13" s="3" t="s">
        <v>34</v>
      </c>
      <c r="C13" s="5">
        <f>SUMIFS(Table2[Amount],Table2[Month],B13,Table2[Category],"Income")</f>
        <v>17000</v>
      </c>
      <c r="F13" s="8" t="s">
        <v>34</v>
      </c>
      <c r="G13" s="10">
        <f>SUMIFS(Table2[Amount],Table2[Month],F13,Table2[Category],"Expense")</f>
        <v>38300</v>
      </c>
      <c r="J13" s="3" t="s">
        <v>34</v>
      </c>
      <c r="K13" s="5">
        <f t="shared" si="0"/>
        <v>-21300</v>
      </c>
      <c r="O13" s="6"/>
      <c r="P13" s="13"/>
      <c r="R13" s="3" t="s">
        <v>8</v>
      </c>
      <c r="S13" s="5">
        <f>SUMIF(Table2[Item],Dasboard!R13,Table2[Amount])</f>
        <v>3400</v>
      </c>
    </row>
    <row r="14" spans="1:19" x14ac:dyDescent="0.3">
      <c r="B14" s="3" t="s">
        <v>23</v>
      </c>
      <c r="C14" s="5">
        <f>SUMIFS(Table2[Amount],Table2[Month],B14,Table2[Category],"Income")</f>
        <v>100000</v>
      </c>
      <c r="F14" s="8" t="s">
        <v>23</v>
      </c>
      <c r="G14" s="10">
        <f>SUMIFS(Table2[Amount],Table2[Month],F14,Table2[Category],"Expense")</f>
        <v>21750</v>
      </c>
      <c r="J14" s="3" t="s">
        <v>23</v>
      </c>
      <c r="K14" s="5">
        <f t="shared" si="0"/>
        <v>78250</v>
      </c>
      <c r="R14" s="3" t="s">
        <v>9</v>
      </c>
      <c r="S14" s="5">
        <f>SUMIF(Table2[Item],Dasboard!R14,Table2[Amount])</f>
        <v>1650</v>
      </c>
    </row>
    <row r="15" spans="1:19" x14ac:dyDescent="0.3">
      <c r="B15" s="3" t="s">
        <v>78</v>
      </c>
      <c r="C15" s="5">
        <f>SUMIFS(Table2[Amount],Table2[Month],B15,Table2[Category],"Income")</f>
        <v>100000</v>
      </c>
      <c r="F15" s="8" t="s">
        <v>78</v>
      </c>
      <c r="G15" s="10">
        <f>SUMIFS(Table2[Amount],Table2[Month],F15,Table2[Category],"Expense")</f>
        <v>1000</v>
      </c>
      <c r="J15" s="3" t="s">
        <v>78</v>
      </c>
      <c r="K15" s="5">
        <f t="shared" si="0"/>
        <v>99000</v>
      </c>
      <c r="R15" s="3" t="s">
        <v>10</v>
      </c>
      <c r="S15" s="5">
        <f>SUMIF(Table2[Item],Dasboard!R15,Table2[Amount])</f>
        <v>18300</v>
      </c>
    </row>
    <row r="16" spans="1:19" ht="15" thickBot="1" x14ac:dyDescent="0.35">
      <c r="B16" s="3" t="s">
        <v>79</v>
      </c>
      <c r="C16" s="5">
        <f>SUMIFS(Table2[Amount],Table2[Month],B16,Table2[Category],"Income")</f>
        <v>0</v>
      </c>
      <c r="F16" s="8" t="s">
        <v>79</v>
      </c>
      <c r="G16" s="10">
        <f>SUMIFS(Table2[Amount],Table2[Month],F16,Table2[Category],"Expense")</f>
        <v>0</v>
      </c>
      <c r="J16" s="3" t="s">
        <v>79</v>
      </c>
      <c r="K16" s="5">
        <f t="shared" si="0"/>
        <v>0</v>
      </c>
      <c r="R16" s="6" t="s">
        <v>11</v>
      </c>
      <c r="S16" s="7">
        <f>SUMIF(Table2[Item],Dasboard!R16,Table2[Amount])</f>
        <v>10100</v>
      </c>
    </row>
    <row r="17" spans="2:11" x14ac:dyDescent="0.3">
      <c r="B17" s="3" t="s">
        <v>80</v>
      </c>
      <c r="C17" s="5">
        <f>SUMIFS(Table2[Amount],Table2[Month],B17,Table2[Category],"Income")</f>
        <v>0</v>
      </c>
      <c r="F17" s="8" t="s">
        <v>80</v>
      </c>
      <c r="G17" s="10">
        <f>SUMIFS(Table2[Amount],Table2[Month],F17,Table2[Category],"Expense")</f>
        <v>0</v>
      </c>
      <c r="J17" s="3" t="s">
        <v>80</v>
      </c>
      <c r="K17" s="5">
        <f t="shared" si="0"/>
        <v>0</v>
      </c>
    </row>
    <row r="18" spans="2:11" x14ac:dyDescent="0.3">
      <c r="B18" s="3" t="s">
        <v>81</v>
      </c>
      <c r="C18" s="5">
        <f>SUMIFS(Table2[Amount],Table2[Month],B18,Table2[Category],"Income")</f>
        <v>0</v>
      </c>
      <c r="F18" s="8" t="s">
        <v>81</v>
      </c>
      <c r="G18" s="10">
        <f>SUMIFS(Table2[Amount],Table2[Month],F18,Table2[Category],"Expense")</f>
        <v>0</v>
      </c>
      <c r="J18" s="3" t="s">
        <v>81</v>
      </c>
      <c r="K18" s="5">
        <f t="shared" si="0"/>
        <v>0</v>
      </c>
    </row>
    <row r="19" spans="2:11" x14ac:dyDescent="0.3">
      <c r="B19" s="3" t="s">
        <v>82</v>
      </c>
      <c r="C19" s="5">
        <f>SUMIFS(Table2[Amount],Table2[Month],B19,Table2[Category],"Income")</f>
        <v>0</v>
      </c>
      <c r="F19" s="8" t="s">
        <v>82</v>
      </c>
      <c r="G19" s="10">
        <f>SUMIFS(Table2[Amount],Table2[Month],F19,Table2[Category],"Expense")</f>
        <v>0</v>
      </c>
      <c r="J19" s="3" t="s">
        <v>82</v>
      </c>
      <c r="K19" s="5">
        <f t="shared" si="0"/>
        <v>0</v>
      </c>
    </row>
    <row r="20" spans="2:11" ht="15" thickBot="1" x14ac:dyDescent="0.35">
      <c r="B20" s="6" t="s">
        <v>83</v>
      </c>
      <c r="C20" s="7">
        <f>SUMIFS(Table2[Amount],Table2[Month],B20,Table2[Category],"Income")</f>
        <v>0</v>
      </c>
      <c r="F20" s="11" t="s">
        <v>83</v>
      </c>
      <c r="G20" s="12">
        <f>SUMIFS(Table2[Amount],Table2[Month],F20,Table2[Category],"Expense")</f>
        <v>0</v>
      </c>
      <c r="J20" s="6" t="s">
        <v>83</v>
      </c>
      <c r="K20" s="7">
        <f t="shared" si="0"/>
        <v>0</v>
      </c>
    </row>
  </sheetData>
  <mergeCells count="11">
    <mergeCell ref="O9:P9"/>
    <mergeCell ref="R9:S9"/>
    <mergeCell ref="B7:C7"/>
    <mergeCell ref="F7:G7"/>
    <mergeCell ref="J7:K7"/>
    <mergeCell ref="N7:S7"/>
    <mergeCell ref="A1:L1"/>
    <mergeCell ref="A3:B3"/>
    <mergeCell ref="G3:H3"/>
    <mergeCell ref="L3:M3"/>
    <mergeCell ref="A5:O5"/>
  </mergeCells>
  <phoneticPr fontId="2" type="noConversion"/>
  <conditionalFormatting sqref="C9:C2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{6187CBCC-3536-40CE-B7FC-49C59308E8EB}</x14:id>
        </ext>
      </extLst>
    </cfRule>
  </conditionalFormatting>
  <conditionalFormatting sqref="G9:G2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{7112FF63-7DB8-4BAA-B7C6-435E633EAAE7}</x14:id>
        </ext>
      </extLst>
    </cfRule>
  </conditionalFormatting>
  <conditionalFormatting sqref="K9:K2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{F0B28BFF-732B-41EC-9F4F-B3EA696B1A77}</x14:id>
        </ext>
      </extLst>
    </cfRule>
  </conditionalFormatting>
  <conditionalFormatting sqref="P10:P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{0DB4EFCB-A436-4CE0-9258-441D7D1B736A}</x14:id>
        </ext>
      </extLst>
    </cfRule>
  </conditionalFormatting>
  <conditionalFormatting sqref="S10:S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{4B9E4D8B-4B92-4D4E-9569-66BBCFFA5F1B}</x14:id>
        </ext>
      </extLst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87CBCC-3536-40CE-B7FC-49C59308E8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C9:C20</xm:sqref>
        </x14:conditionalFormatting>
        <x14:conditionalFormatting xmlns:xm="http://schemas.microsoft.com/office/excel/2006/main">
          <x14:cfRule type="dataBar" id="{7112FF63-7DB8-4BAA-B7C6-435E633EAA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G9:G20</xm:sqref>
        </x14:conditionalFormatting>
        <x14:conditionalFormatting xmlns:xm="http://schemas.microsoft.com/office/excel/2006/main">
          <x14:cfRule type="dataBar" id="{F0B28BFF-732B-41EC-9F4F-B3EA696B1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K9:K20</xm:sqref>
        </x14:conditionalFormatting>
        <x14:conditionalFormatting xmlns:xm="http://schemas.microsoft.com/office/excel/2006/main">
          <x14:cfRule type="dataBar" id="{0DB4EFCB-A436-4CE0-9258-441D7D1B73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P10:P13</xm:sqref>
        </x14:conditionalFormatting>
        <x14:conditionalFormatting xmlns:xm="http://schemas.microsoft.com/office/excel/2006/main">
          <x14:cfRule type="dataBar" id="{4B9E4D8B-4B92-4D4E-9569-66BBCFFA5F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S10:S16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Records</vt:lpstr>
      <vt:lpstr>Sheet1</vt:lpstr>
      <vt:lpstr>Dasboard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Nimmy Bibin</dc:creator>
  <cp:lastModifiedBy>Nimmy Bibin</cp:lastModifiedBy>
  <dcterms:created xsi:type="dcterms:W3CDTF">2025-07-12T02:41:32Z</dcterms:created>
  <dcterms:modified xsi:type="dcterms:W3CDTF">2025-07-29T00:48:33Z</dcterms:modified>
</cp:coreProperties>
</file>