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lenovo\Videos\"/>
    </mc:Choice>
  </mc:AlternateContent>
  <xr:revisionPtr revIDLastSave="0" documentId="8_{52F54504-188C-4D95-9C19-12B8861925FD}" xr6:coauthVersionLast="47" xr6:coauthVersionMax="47" xr10:uidLastSave="{00000000-0000-0000-0000-000000000000}"/>
  <bookViews>
    <workbookView xWindow="-108" yWindow="-108" windowWidth="23256" windowHeight="12576" xr2:uid="{F76037DC-7603-4D8C-84D5-9BC231DD438E}"/>
  </bookViews>
  <sheets>
    <sheet name="Dashboard" sheetId="1" r:id="rId1"/>
    <sheet name="Calc2" sheetId="5" r:id="rId2"/>
    <sheet name="Records" sheetId="2" r:id="rId3"/>
    <sheet name="Calc1" sheetId="3" r:id="rId4"/>
  </sheets>
  <definedNames>
    <definedName name="_xlchart.v1.0" hidden="1">Calc2!$P$6:$P$10</definedName>
    <definedName name="_xlchart.v1.1" hidden="1">Calc2!$Q$5</definedName>
    <definedName name="_xlchart.v1.2" hidden="1">Calc2!$Q$6:$Q$10</definedName>
    <definedName name="_xlchart.v1.3" hidden="1">Calc2!$P$6:$P$10</definedName>
    <definedName name="_xlchart.v1.4" hidden="1">Calc2!$Q$5</definedName>
    <definedName name="_xlchart.v1.5" hidden="1">Calc2!$Q$6:$Q$10</definedName>
    <definedName name="_xlcn.WorksheetConnection_Book1Table21" hidden="1">Table2[]</definedName>
    <definedName name="_xlcn.WorksheetConnection_Book1Table351" hidden="1">Table35[]</definedName>
    <definedName name="Slicer_Month">#N/A</definedName>
    <definedName name="Slicer_Month1">#N/A</definedName>
  </definedNames>
  <calcPr calcId="181029"/>
  <pivotCaches>
    <pivotCache cacheId="1" r:id="rId5"/>
    <pivotCache cacheId="108" r:id="rId6"/>
    <pivotCache cacheId="270" r:id="rId7"/>
    <pivotCache cacheId="273" r:id="rId8"/>
    <pivotCache cacheId="276" r:id="rId9"/>
    <pivotCache cacheId="279" r:id="rId10"/>
  </pivotCaches>
  <fileRecoveryPr repairLoad="1"/>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5" name="Table35" connection="WorksheetConnection_Book1!Table35"/>
          <x15:modelTable id="Table2" name="Table2" connection="WorksheetConnection_Book1!Table2"/>
        </x15:modelTables>
      </x15:dataModel>
    </ext>
  </extLst>
</workbook>
</file>

<file path=xl/calcChain.xml><?xml version="1.0" encoding="utf-8"?>
<calcChain xmlns="http://schemas.openxmlformats.org/spreadsheetml/2006/main">
  <c r="R6" i="3" l="1"/>
  <c r="Q6" i="3"/>
  <c r="Q7" i="3"/>
  <c r="Q5" i="3"/>
  <c r="R5" i="3"/>
  <c r="D7" i="5"/>
  <c r="N7" i="1" s="1"/>
  <c r="D8" i="5"/>
  <c r="N8" i="1" s="1"/>
  <c r="D6" i="5"/>
  <c r="N6" i="1" s="1"/>
  <c r="P7" i="5"/>
  <c r="K7" i="1" s="1"/>
  <c r="P8" i="5"/>
  <c r="K8" i="1" s="1"/>
  <c r="P9" i="5"/>
  <c r="K9" i="1" s="1"/>
  <c r="P10" i="5"/>
  <c r="K10" i="1" s="1"/>
  <c r="P6" i="5"/>
  <c r="K6" i="1" s="1"/>
  <c r="Q7" i="5"/>
  <c r="L7" i="1" s="1"/>
  <c r="Q8" i="5"/>
  <c r="L8" i="1" s="1"/>
  <c r="Q9" i="5"/>
  <c r="L9" i="1" s="1"/>
  <c r="Q10" i="5"/>
  <c r="L10" i="1" s="1"/>
  <c r="Q6" i="5"/>
  <c r="L6" i="1" s="1"/>
  <c r="K7" i="5"/>
  <c r="K8" i="5"/>
  <c r="K9" i="5"/>
  <c r="K10" i="5"/>
  <c r="K11" i="5"/>
  <c r="K12" i="5"/>
  <c r="K6" i="5"/>
  <c r="E7" i="5"/>
  <c r="O7" i="1" s="1"/>
  <c r="E8" i="5"/>
  <c r="O8" i="1" s="1"/>
  <c r="E6" i="5"/>
  <c r="O6" i="1" s="1"/>
  <c r="O7" i="3"/>
  <c r="R7" i="3" s="1"/>
  <c r="K16" i="3"/>
  <c r="K15" i="3"/>
  <c r="K14" i="3"/>
  <c r="K13" i="3"/>
  <c r="K12" i="3"/>
  <c r="K11" i="3"/>
  <c r="K10" i="3"/>
  <c r="K9" i="3"/>
  <c r="K8" i="3"/>
  <c r="K7" i="3"/>
  <c r="K6" i="3"/>
  <c r="K5" i="3"/>
  <c r="E5" i="3"/>
  <c r="E6" i="3"/>
  <c r="E7" i="3"/>
  <c r="E8" i="3"/>
  <c r="E9" i="3"/>
  <c r="E10" i="3"/>
  <c r="E11" i="3"/>
  <c r="E12" i="3"/>
  <c r="E13" i="3"/>
  <c r="E14" i="3"/>
  <c r="E15" i="3"/>
  <c r="E16" i="3"/>
  <c r="E39" i="2"/>
  <c r="B39" i="2"/>
  <c r="E38" i="2"/>
  <c r="B38" i="2"/>
  <c r="E37" i="2"/>
  <c r="B37" i="2"/>
  <c r="E36" i="2"/>
  <c r="B36" i="2"/>
  <c r="E35" i="2"/>
  <c r="B35" i="2"/>
  <c r="E34" i="2"/>
  <c r="B34" i="2"/>
  <c r="B28" i="2"/>
  <c r="B29" i="2"/>
  <c r="B30" i="2"/>
  <c r="B31" i="2"/>
  <c r="B32" i="2"/>
  <c r="B33" i="2"/>
  <c r="E28" i="2"/>
  <c r="E29" i="2"/>
  <c r="E30" i="2"/>
  <c r="E31" i="2"/>
  <c r="E32" i="2"/>
  <c r="E33" i="2"/>
  <c r="E27" i="2"/>
  <c r="B27" i="2"/>
  <c r="E26" i="2"/>
  <c r="B26" i="2"/>
  <c r="E25" i="2"/>
  <c r="B25" i="2"/>
  <c r="E24" i="2"/>
  <c r="B24" i="2"/>
  <c r="E23" i="2"/>
  <c r="B23" i="2"/>
  <c r="E22" i="2"/>
  <c r="B22" i="2"/>
  <c r="E21" i="2"/>
  <c r="B21" i="2"/>
  <c r="E20" i="2"/>
  <c r="B20" i="2"/>
  <c r="E19" i="2"/>
  <c r="B19" i="2"/>
  <c r="E18" i="2"/>
  <c r="B18" i="2"/>
  <c r="E17" i="2"/>
  <c r="B17" i="2"/>
  <c r="E16" i="2"/>
  <c r="B16" i="2"/>
  <c r="B15" i="2"/>
  <c r="E15" i="2"/>
  <c r="B14" i="2"/>
  <c r="E14" i="2"/>
  <c r="B13" i="2"/>
  <c r="E13" i="2"/>
  <c r="B12" i="2"/>
  <c r="E12" i="2"/>
  <c r="B11" i="2"/>
  <c r="E11" i="2"/>
  <c r="B10" i="2"/>
  <c r="E10" i="2"/>
  <c r="E4" i="2"/>
  <c r="E5" i="2"/>
  <c r="E6" i="2"/>
  <c r="E7" i="2"/>
  <c r="E8" i="2"/>
  <c r="E9" i="2"/>
  <c r="B4" i="2"/>
  <c r="B5" i="2"/>
  <c r="B6" i="2"/>
  <c r="B7" i="2"/>
  <c r="B8" i="2"/>
  <c r="B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D8170D-97B6-452B-8FAD-A427CBB420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8D56755-52FF-4991-A2D6-0E4D54C89286}" name="WorksheetConnection_Book1!Table2" type="102" refreshedVersion="8" minRefreshableVersion="5">
    <extLst>
      <ext xmlns:x15="http://schemas.microsoft.com/office/spreadsheetml/2010/11/main" uri="{DE250136-89BD-433C-8126-D09CA5730AF9}">
        <x15:connection id="Table2" autoDelete="1">
          <x15:rangePr sourceName="_xlcn.WorksheetConnection_Book1Table21"/>
        </x15:connection>
      </ext>
    </extLst>
  </connection>
  <connection id="3" xr16:uid="{DCCEAA75-1DB9-47E5-A366-6CE8C49C8C82}" name="WorksheetConnection_Book1!Table35" type="102" refreshedVersion="8" minRefreshableVersion="5">
    <extLst>
      <ext xmlns:x15="http://schemas.microsoft.com/office/spreadsheetml/2010/11/main" uri="{DE250136-89BD-433C-8126-D09CA5730AF9}">
        <x15:connection id="Table35">
          <x15:rangePr sourceName="_xlcn.WorksheetConnection_Book1Table35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2].[Category].&amp;[Income]}"/>
    <s v="{[Table2].[Category].&amp;[Expens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<sst xmlns="http://schemas.openxmlformats.org/spreadsheetml/2006/main" count="171" uniqueCount="50">
  <si>
    <t>Item</t>
  </si>
  <si>
    <t>Category</t>
  </si>
  <si>
    <t>Salary</t>
  </si>
  <si>
    <t>Income</t>
  </si>
  <si>
    <t>Share Trading</t>
  </si>
  <si>
    <t>Freelancing</t>
  </si>
  <si>
    <t>Rent</t>
  </si>
  <si>
    <t>Expense</t>
  </si>
  <si>
    <t>Dining out</t>
  </si>
  <si>
    <t>Insurance</t>
  </si>
  <si>
    <t>Transportation</t>
  </si>
  <si>
    <t>entertainment</t>
  </si>
  <si>
    <t>shopping</t>
  </si>
  <si>
    <t>Medical</t>
  </si>
  <si>
    <t>Income &amp; expense</t>
  </si>
  <si>
    <t>Date</t>
  </si>
  <si>
    <t>Month</t>
  </si>
  <si>
    <t>Amount</t>
  </si>
  <si>
    <t>Remarks</t>
  </si>
  <si>
    <t>freelancing</t>
  </si>
  <si>
    <t>Monthly Income Details</t>
  </si>
  <si>
    <t>Row Labels</t>
  </si>
  <si>
    <t>April</t>
  </si>
  <si>
    <t>February</t>
  </si>
  <si>
    <t>January</t>
  </si>
  <si>
    <t>June</t>
  </si>
  <si>
    <t>March</t>
  </si>
  <si>
    <t>May</t>
  </si>
  <si>
    <t>Sum of Amount</t>
  </si>
  <si>
    <t>Jan</t>
  </si>
  <si>
    <t>Feb</t>
  </si>
  <si>
    <t>Mar</t>
  </si>
  <si>
    <t>Apr</t>
  </si>
  <si>
    <t>Jun</t>
  </si>
  <si>
    <t>Jul</t>
  </si>
  <si>
    <t>Aug</t>
  </si>
  <si>
    <t>Sep</t>
  </si>
  <si>
    <t>Oct</t>
  </si>
  <si>
    <t>Nov</t>
  </si>
  <si>
    <t>Dec</t>
  </si>
  <si>
    <t>Monthly Expense Details</t>
  </si>
  <si>
    <t>Budjet</t>
  </si>
  <si>
    <t>Income,Expense,Savings Summary</t>
  </si>
  <si>
    <t>Savings</t>
  </si>
  <si>
    <t>4.Income for pie chart</t>
  </si>
  <si>
    <t>Income sourse</t>
  </si>
  <si>
    <t>Income Sourse</t>
  </si>
  <si>
    <t>5.Expense for pie chart</t>
  </si>
  <si>
    <t>6.Expense for pie chart</t>
  </si>
  <si>
    <t>Top 5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</si>
</sst>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5"/>
        <bgColor indexed="64"/>
      </patternFill>
    </fill>
    <fill>
      <patternFill patternType="solid">
        <fgColor theme="9"/>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0" fillId="2" borderId="0" xfId="0" applyFill="1"/>
    <xf numFmtId="0" fontId="2" fillId="0" borderId="1" xfId="0" applyFont="1" applyBorder="1" applyAlignment="1">
      <alignment horizontal="center" vertical="top"/>
    </xf>
    <xf numFmtId="1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3" fontId="0" fillId="0" borderId="0" xfId="0" applyNumberFormat="1"/>
    <xf numFmtId="164" fontId="0" fillId="0" borderId="0" xfId="1" applyNumberFormat="1" applyFont="1"/>
    <xf numFmtId="0" fontId="2" fillId="0" borderId="0" xfId="0" applyFont="1"/>
    <xf numFmtId="0" fontId="2" fillId="3" borderId="0" xfId="0" applyFont="1" applyFill="1" applyAlignment="1">
      <alignment horizontal="center"/>
    </xf>
    <xf numFmtId="0" fontId="0" fillId="0" borderId="0" xfId="0" applyAlignment="1">
      <alignment horizontal="center"/>
    </xf>
  </cellXfs>
  <cellStyles count="2">
    <cellStyle name="Comma" xfId="1" builtinId="3"/>
    <cellStyle name="Normal" xfId="0" builtinId="0"/>
  </cellStyles>
  <dxfs count="8">
    <dxf>
      <numFmt numFmtId="164" formatCode="_-* #,##0_-;\-* #,##0_-;_-* &quot;-&quot;??_-;_-@_-"/>
    </dxf>
    <dxf>
      <numFmt numFmtId="3" formatCode="#,##0"/>
    </dxf>
    <dxf>
      <numFmt numFmtId="3" formatCode="#,##0"/>
    </dxf>
    <dxf>
      <numFmt numFmtId="0" formatCode="General"/>
    </dxf>
    <dxf>
      <numFmt numFmtId="0" formatCode="General"/>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Monthly</a:t>
            </a:r>
            <a:r>
              <a:rPr lang="en-US" b="1"/>
              <a:t> </a:t>
            </a:r>
            <a:r>
              <a:rPr lang="en-US" b="1" i="1"/>
              <a:t>Income</a:t>
            </a:r>
          </a:p>
        </c:rich>
      </c:tx>
      <c:layout>
        <c:manualLayout>
          <c:xMode val="edge"/>
          <c:yMode val="edge"/>
          <c:x val="0.4000833333333333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Calc1!$E$4</c:f>
              <c:strCache>
                <c:ptCount val="1"/>
                <c:pt idx="0">
                  <c:v>Amount</c:v>
                </c:pt>
              </c:strCache>
            </c:strRef>
          </c:tx>
          <c:spPr>
            <a:ln w="28575" cap="rnd">
              <a:solidFill>
                <a:schemeClr val="accent1"/>
              </a:solidFill>
              <a:round/>
            </a:ln>
            <a:effectLst/>
          </c:spPr>
          <c:marker>
            <c:symbol val="none"/>
          </c:marker>
          <c:cat>
            <c:strRef>
              <c:f>Calc1!$D$5:$D$16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Calc1!$E$5:$E$16</c:f>
              <c:numCache>
                <c:formatCode>#,##0</c:formatCode>
                <c:ptCount val="12"/>
                <c:pt idx="0">
                  <c:v>61000</c:v>
                </c:pt>
                <c:pt idx="1">
                  <c:v>95000</c:v>
                </c:pt>
                <c:pt idx="2">
                  <c:v>86000</c:v>
                </c:pt>
                <c:pt idx="3">
                  <c:v>58000</c:v>
                </c:pt>
                <c:pt idx="4">
                  <c:v>85000</c:v>
                </c:pt>
                <c:pt idx="5">
                  <c:v>56000</c:v>
                </c:pt>
                <c:pt idx="6">
                  <c:v>#N/A</c:v>
                </c:pt>
                <c:pt idx="7">
                  <c:v>#N/A</c:v>
                </c:pt>
                <c:pt idx="8">
                  <c:v>#N/A</c:v>
                </c:pt>
                <c:pt idx="9">
                  <c:v>#N/A</c:v>
                </c:pt>
                <c:pt idx="10">
                  <c:v>#N/A</c:v>
                </c:pt>
                <c:pt idx="11">
                  <c:v>#N/A</c:v>
                </c:pt>
              </c:numCache>
            </c:numRef>
          </c:val>
          <c:smooth val="1"/>
          <c:extLst>
            <c:ext xmlns:c16="http://schemas.microsoft.com/office/drawing/2014/chart" uri="{C3380CC4-5D6E-409C-BE32-E72D297353CC}">
              <c16:uniqueId val="{00000000-5B16-45C6-9461-501F7E711075}"/>
            </c:ext>
          </c:extLst>
        </c:ser>
        <c:dLbls>
          <c:showLegendKey val="0"/>
          <c:showVal val="0"/>
          <c:showCatName val="0"/>
          <c:showSerName val="0"/>
          <c:showPercent val="0"/>
          <c:showBubbleSize val="0"/>
        </c:dLbls>
        <c:smooth val="0"/>
        <c:axId val="752945168"/>
        <c:axId val="752954768"/>
      </c:lineChart>
      <c:catAx>
        <c:axId val="75294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2954768"/>
        <c:crosses val="autoZero"/>
        <c:auto val="1"/>
        <c:lblAlgn val="ctr"/>
        <c:lblOffset val="100"/>
        <c:noMultiLvlLbl val="0"/>
      </c:catAx>
      <c:valAx>
        <c:axId val="752954768"/>
        <c:scaling>
          <c:orientation val="minMax"/>
          <c:max val="12000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45168"/>
        <c:crosses val="autoZero"/>
        <c:crossBetween val="between"/>
        <c:majorUnit val="50000"/>
        <c:min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Expense vs Budget</a:t>
            </a:r>
          </a:p>
          <a:p>
            <a:pPr>
              <a:defRPr/>
            </a:pP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Calc1!$K$4</c:f>
              <c:strCache>
                <c:ptCount val="1"/>
                <c:pt idx="0">
                  <c:v>Amount</c:v>
                </c:pt>
              </c:strCache>
            </c:strRef>
          </c:tx>
          <c:spPr>
            <a:solidFill>
              <a:schemeClr val="accent2">
                <a:lumMod val="40000"/>
                <a:lumOff val="60000"/>
              </a:schemeClr>
            </a:solidFill>
            <a:ln>
              <a:solidFill>
                <a:schemeClr val="accent1"/>
              </a:solidFill>
            </a:ln>
            <a:effectLst/>
          </c:spPr>
          <c:invertIfNegative val="0"/>
          <c:cat>
            <c:strRef>
              <c:f>Calc1!$J$5:$J$16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Calc1!$K$5:$K$16</c:f>
              <c:numCache>
                <c:formatCode>#,##0</c:formatCode>
                <c:ptCount val="12"/>
                <c:pt idx="0">
                  <c:v>6000</c:v>
                </c:pt>
                <c:pt idx="1">
                  <c:v>19000</c:v>
                </c:pt>
                <c:pt idx="2">
                  <c:v>15000</c:v>
                </c:pt>
                <c:pt idx="3">
                  <c:v>9000</c:v>
                </c:pt>
                <c:pt idx="4">
                  <c:v>10000</c:v>
                </c:pt>
                <c:pt idx="5">
                  <c:v>9000</c:v>
                </c:pt>
                <c:pt idx="6">
                  <c:v>#N/A</c:v>
                </c:pt>
                <c:pt idx="7">
                  <c:v>#N/A</c:v>
                </c:pt>
                <c:pt idx="8">
                  <c:v>#N/A</c:v>
                </c:pt>
                <c:pt idx="9">
                  <c:v>#N/A</c:v>
                </c:pt>
                <c:pt idx="10">
                  <c:v>#N/A</c:v>
                </c:pt>
                <c:pt idx="11">
                  <c:v>#N/A</c:v>
                </c:pt>
              </c:numCache>
            </c:numRef>
          </c:val>
          <c:extLst>
            <c:ext xmlns:c16="http://schemas.microsoft.com/office/drawing/2014/chart" uri="{C3380CC4-5D6E-409C-BE32-E72D297353CC}">
              <c16:uniqueId val="{00000000-C1C9-4638-8106-28044CB8D0BA}"/>
            </c:ext>
          </c:extLst>
        </c:ser>
        <c:ser>
          <c:idx val="1"/>
          <c:order val="1"/>
          <c:tx>
            <c:strRef>
              <c:f>Calc1!$L$4</c:f>
              <c:strCache>
                <c:ptCount val="1"/>
                <c:pt idx="0">
                  <c:v>Budjet</c:v>
                </c:pt>
              </c:strCache>
            </c:strRef>
          </c:tx>
          <c:spPr>
            <a:noFill/>
            <a:ln>
              <a:solidFill>
                <a:schemeClr val="accent1"/>
              </a:solidFill>
            </a:ln>
            <a:effectLst/>
          </c:spPr>
          <c:invertIfNegative val="0"/>
          <c:cat>
            <c:strRef>
              <c:f>Calc1!$J$5:$J$16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Calc1!$L$5:$L$16</c:f>
              <c:numCache>
                <c:formatCode>_-* #,##0_-;\-* #,##0_-;_-* "-"??_-;_-@_-</c:formatCode>
                <c:ptCount val="12"/>
                <c:pt idx="0">
                  <c:v>30000</c:v>
                </c:pt>
                <c:pt idx="1">
                  <c:v>30000</c:v>
                </c:pt>
                <c:pt idx="2">
                  <c:v>30000</c:v>
                </c:pt>
                <c:pt idx="3">
                  <c:v>30000</c:v>
                </c:pt>
                <c:pt idx="4">
                  <c:v>30000</c:v>
                </c:pt>
                <c:pt idx="5">
                  <c:v>30000</c:v>
                </c:pt>
                <c:pt idx="6">
                  <c:v>30000</c:v>
                </c:pt>
                <c:pt idx="7">
                  <c:v>30000</c:v>
                </c:pt>
                <c:pt idx="8">
                  <c:v>30000</c:v>
                </c:pt>
                <c:pt idx="9">
                  <c:v>30000</c:v>
                </c:pt>
                <c:pt idx="10">
                  <c:v>30000</c:v>
                </c:pt>
                <c:pt idx="11">
                  <c:v>30000</c:v>
                </c:pt>
              </c:numCache>
            </c:numRef>
          </c:val>
          <c:extLst>
            <c:ext xmlns:c16="http://schemas.microsoft.com/office/drawing/2014/chart" uri="{C3380CC4-5D6E-409C-BE32-E72D297353CC}">
              <c16:uniqueId val="{00000001-C1C9-4638-8106-28044CB8D0BA}"/>
            </c:ext>
          </c:extLst>
        </c:ser>
        <c:dLbls>
          <c:showLegendKey val="0"/>
          <c:showVal val="0"/>
          <c:showCatName val="0"/>
          <c:showSerName val="0"/>
          <c:showPercent val="0"/>
          <c:showBubbleSize val="0"/>
        </c:dLbls>
        <c:gapWidth val="100"/>
        <c:overlap val="100"/>
        <c:axId val="524498640"/>
        <c:axId val="524934672"/>
      </c:barChart>
      <c:catAx>
        <c:axId val="5244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4934672"/>
        <c:crosses val="autoZero"/>
        <c:auto val="1"/>
        <c:lblAlgn val="ctr"/>
        <c:lblOffset val="100"/>
        <c:noMultiLvlLbl val="0"/>
      </c:catAx>
      <c:valAx>
        <c:axId val="524934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9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Calc2!$E$5</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1E-45E3-A62A-3D2335B08D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1E-45E3-A62A-3D2335B08D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1E-45E3-A62A-3D2335B08D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Calc2!$D$6:$D$8</c:f>
              <c:strCache>
                <c:ptCount val="3"/>
                <c:pt idx="0">
                  <c:v>Salary</c:v>
                </c:pt>
                <c:pt idx="1">
                  <c:v>freelancing</c:v>
                </c:pt>
                <c:pt idx="2">
                  <c:v>Share Trading</c:v>
                </c:pt>
              </c:strCache>
            </c:strRef>
          </c:cat>
          <c:val>
            <c:numRef>
              <c:f>Calc2!$E$6:$E$8</c:f>
              <c:numCache>
                <c:formatCode>#,##0</c:formatCode>
                <c:ptCount val="3"/>
                <c:pt idx="0">
                  <c:v>295000</c:v>
                </c:pt>
                <c:pt idx="1">
                  <c:v>126000</c:v>
                </c:pt>
                <c:pt idx="2">
                  <c:v>20000</c:v>
                </c:pt>
              </c:numCache>
            </c:numRef>
          </c:val>
          <c:extLst>
            <c:ext xmlns:c16="http://schemas.microsoft.com/office/drawing/2014/chart" uri="{C3380CC4-5D6E-409C-BE32-E72D297353CC}">
              <c16:uniqueId val="{00000006-BB1E-45E3-A62A-3D2335B08D8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Calc2!$K$5</c:f>
              <c:strCache>
                <c:ptCount val="1"/>
                <c:pt idx="0">
                  <c:v>Amount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5A-4E74-BA15-DE3DB8280B8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5A-4E74-BA15-DE3DB8280B8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5A-4E74-BA15-DE3DB8280B8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5A-4E74-BA15-DE3DB8280B8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5A-4E74-BA15-DE3DB8280B8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A5A-4E74-BA15-DE3DB8280B8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A5A-4E74-BA15-DE3DB8280B8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Calc2!$J$6:$J$12</c:f>
              <c:strCache>
                <c:ptCount val="7"/>
                <c:pt idx="0">
                  <c:v>Dining out</c:v>
                </c:pt>
                <c:pt idx="1">
                  <c:v>entertainment</c:v>
                </c:pt>
                <c:pt idx="2">
                  <c:v>Insurance</c:v>
                </c:pt>
                <c:pt idx="3">
                  <c:v>Medical</c:v>
                </c:pt>
                <c:pt idx="4">
                  <c:v>Rent</c:v>
                </c:pt>
                <c:pt idx="5">
                  <c:v>shopping</c:v>
                </c:pt>
                <c:pt idx="6">
                  <c:v>Transportation</c:v>
                </c:pt>
              </c:strCache>
            </c:strRef>
          </c:cat>
          <c:val>
            <c:numRef>
              <c:f>Calc2!$K$6:$K$12</c:f>
              <c:numCache>
                <c:formatCode>#,##0</c:formatCode>
                <c:ptCount val="7"/>
                <c:pt idx="0">
                  <c:v>6000</c:v>
                </c:pt>
                <c:pt idx="1">
                  <c:v>13000</c:v>
                </c:pt>
                <c:pt idx="2">
                  <c:v>22000</c:v>
                </c:pt>
                <c:pt idx="3">
                  <c:v>2000</c:v>
                </c:pt>
                <c:pt idx="4">
                  <c:v>18000</c:v>
                </c:pt>
                <c:pt idx="5">
                  <c:v>6000</c:v>
                </c:pt>
                <c:pt idx="6">
                  <c:v>1000</c:v>
                </c:pt>
              </c:numCache>
            </c:numRef>
          </c:val>
          <c:extLst>
            <c:ext xmlns:c16="http://schemas.microsoft.com/office/drawing/2014/chart" uri="{C3380CC4-5D6E-409C-BE32-E72D297353CC}">
              <c16:uniqueId val="{00000000-C5F9-4B94-A33F-A0B6001EE4A8}"/>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1" u="none" strike="noStrike" kern="1200" spc="0" baseline="0">
                <a:solidFill>
                  <a:sysClr val="windowText" lastClr="000000">
                    <a:lumMod val="65000"/>
                    <a:lumOff val="35000"/>
                  </a:sysClr>
                </a:solidFill>
                <a:latin typeface="+mn-lt"/>
                <a:ea typeface="+mn-ea"/>
                <a:cs typeface="+mn-cs"/>
              </a:rPr>
              <a:t>Expense</a:t>
            </a:r>
          </a:p>
          <a:p>
            <a:pPr algn="ctr" rtl="0">
              <a:defRPr/>
            </a:pPr>
            <a:endParaRPr lang="en-US" sz="1400" b="0" i="0" u="none" strike="noStrike" cap="none" spc="20" baseline="0">
              <a:solidFill>
                <a:sysClr val="windowText" lastClr="000000">
                  <a:lumMod val="50000"/>
                  <a:lumOff val="50000"/>
                </a:sysClr>
              </a:solidFill>
              <a:latin typeface="Calibri" panose="020F0502020204030204"/>
            </a:endParaRPr>
          </a:p>
        </cx:rich>
      </cx:tx>
    </cx:title>
    <cx:plotArea>
      <cx:plotAreaRegion>
        <cx:series layoutId="treemap" uniqueId="{7942ADD3-515C-4DB2-9548-BA16C21B2429}">
          <cx:tx>
            <cx:txData>
              <cx:f>_xlchart.v1.1</cx:f>
              <cx:v>Amount</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4</xdr:row>
      <xdr:rowOff>22860</xdr:rowOff>
    </xdr:from>
    <xdr:to>
      <xdr:col>8</xdr:col>
      <xdr:colOff>565200</xdr:colOff>
      <xdr:row>13</xdr:row>
      <xdr:rowOff>176940</xdr:rowOff>
    </xdr:to>
    <xdr:graphicFrame macro="">
      <xdr:nvGraphicFramePr>
        <xdr:cNvPr id="2" name="Chart 1">
          <a:extLst>
            <a:ext uri="{FF2B5EF4-FFF2-40B4-BE49-F238E27FC236}">
              <a16:creationId xmlns:a16="http://schemas.microsoft.com/office/drawing/2014/main" id="{16206D34-F9CA-4A4A-A682-CCB01F2D5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167640</xdr:colOff>
      <xdr:row>15</xdr:row>
      <xdr:rowOff>15240</xdr:rowOff>
    </xdr:from>
    <xdr:to>
      <xdr:col>8</xdr:col>
      <xdr:colOff>580440</xdr:colOff>
      <xdr:row>24</xdr:row>
      <xdr:rowOff>169320</xdr:rowOff>
    </xdr:to>
    <xdr:graphicFrame macro="">
      <xdr:nvGraphicFramePr>
        <xdr:cNvPr id="3" name="Chart 2">
          <a:extLst>
            <a:ext uri="{FF2B5EF4-FFF2-40B4-BE49-F238E27FC236}">
              <a16:creationId xmlns:a16="http://schemas.microsoft.com/office/drawing/2014/main" id="{CF8EF944-15CD-4226-935D-9AFFD04D6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601980</xdr:colOff>
      <xdr:row>3</xdr:row>
      <xdr:rowOff>38100</xdr:rowOff>
    </xdr:from>
    <xdr:to>
      <xdr:col>18</xdr:col>
      <xdr:colOff>342900</xdr:colOff>
      <xdr:row>16</xdr:row>
      <xdr:rowOff>7620</xdr:rowOff>
    </xdr:to>
    <xdr:graphicFrame macro="">
      <xdr:nvGraphicFramePr>
        <xdr:cNvPr id="4" name="Chart 3">
          <a:extLst>
            <a:ext uri="{FF2B5EF4-FFF2-40B4-BE49-F238E27FC236}">
              <a16:creationId xmlns:a16="http://schemas.microsoft.com/office/drawing/2014/main" id="{369A12A7-80AE-47B3-A921-3FAB1BA42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335280</xdr:colOff>
      <xdr:row>16</xdr:row>
      <xdr:rowOff>68580</xdr:rowOff>
    </xdr:from>
    <xdr:to>
      <xdr:col>18</xdr:col>
      <xdr:colOff>289560</xdr:colOff>
      <xdr:row>27</xdr:row>
      <xdr:rowOff>15240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3389C30-6FBE-42C9-A0A4-687A6EDDF6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821680" y="2994660"/>
              <a:ext cx="5814060" cy="1958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83820</xdr:colOff>
      <xdr:row>0</xdr:row>
      <xdr:rowOff>137160</xdr:rowOff>
    </xdr:from>
    <xdr:to>
      <xdr:col>18</xdr:col>
      <xdr:colOff>281940</xdr:colOff>
      <xdr:row>3</xdr:row>
      <xdr:rowOff>76200</xdr:rowOff>
    </xdr:to>
    <xdr:sp macro="" textlink="">
      <xdr:nvSpPr>
        <xdr:cNvPr id="6" name="Rectangle: Rounded Corners 5">
          <a:extLst>
            <a:ext uri="{FF2B5EF4-FFF2-40B4-BE49-F238E27FC236}">
              <a16:creationId xmlns:a16="http://schemas.microsoft.com/office/drawing/2014/main" id="{253ACBC9-1319-5FB0-F673-D72B3620A45B}"/>
            </a:ext>
          </a:extLst>
        </xdr:cNvPr>
        <xdr:cNvSpPr/>
      </xdr:nvSpPr>
      <xdr:spPr>
        <a:xfrm>
          <a:off x="693420" y="137160"/>
          <a:ext cx="10934700" cy="487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i="1">
              <a:solidFill>
                <a:schemeClr val="bg1"/>
              </a:solidFill>
            </a:rPr>
            <a:t>PERSONAL</a:t>
          </a:r>
          <a:r>
            <a:rPr lang="en-IN" sz="2000" b="1" i="1" baseline="0">
              <a:solidFill>
                <a:schemeClr val="bg1"/>
              </a:solidFill>
            </a:rPr>
            <a:t> EXPENSE TRACKER  </a:t>
          </a:r>
          <a:endParaRPr lang="en-IN" sz="2000" b="1" i="1">
            <a:solidFill>
              <a:schemeClr val="bg1"/>
            </a:solidFill>
          </a:endParaRPr>
        </a:p>
      </xdr:txBody>
    </xdr:sp>
    <xdr:clientData/>
  </xdr:twoCellAnchor>
  <xdr:twoCellAnchor editAs="oneCell">
    <xdr:from>
      <xdr:col>9</xdr:col>
      <xdr:colOff>434340</xdr:colOff>
      <xdr:row>10</xdr:row>
      <xdr:rowOff>38100</xdr:rowOff>
    </xdr:from>
    <xdr:to>
      <xdr:col>15</xdr:col>
      <xdr:colOff>30480</xdr:colOff>
      <xdr:row>15</xdr:row>
      <xdr:rowOff>160020</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CF48923A-0607-419D-BFB5-C222FF3C8C9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920740" y="1866900"/>
              <a:ext cx="362712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45720</xdr:colOff>
      <xdr:row>1</xdr:row>
      <xdr:rowOff>160020</xdr:rowOff>
    </xdr:from>
    <xdr:ext cx="184731" cy="264560"/>
    <xdr:sp macro="" textlink="">
      <xdr:nvSpPr>
        <xdr:cNvPr id="8" name="TextBox 7">
          <a:extLst>
            <a:ext uri="{FF2B5EF4-FFF2-40B4-BE49-F238E27FC236}">
              <a16:creationId xmlns:a16="http://schemas.microsoft.com/office/drawing/2014/main" id="{39273626-04F4-9DEC-34FC-268537BEE284}"/>
            </a:ext>
          </a:extLst>
        </xdr:cNvPr>
        <xdr:cNvSpPr txBox="1"/>
      </xdr:nvSpPr>
      <xdr:spPr>
        <a:xfrm>
          <a:off x="1874520" y="34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71628</xdr:colOff>
      <xdr:row>1</xdr:row>
      <xdr:rowOff>60960</xdr:rowOff>
    </xdr:from>
    <xdr:to>
      <xdr:col>10</xdr:col>
      <xdr:colOff>978408</xdr:colOff>
      <xdr:row>3</xdr:row>
      <xdr:rowOff>15240</xdr:rowOff>
    </xdr:to>
    <xdr:sp macro="" textlink="Calc1!R6">
      <xdr:nvSpPr>
        <xdr:cNvPr id="13" name="TextBox 12">
          <a:extLst>
            <a:ext uri="{FF2B5EF4-FFF2-40B4-BE49-F238E27FC236}">
              <a16:creationId xmlns:a16="http://schemas.microsoft.com/office/drawing/2014/main" id="{8B67242E-5ED5-2822-8445-88F4D24F8DF2}"/>
            </a:ext>
          </a:extLst>
        </xdr:cNvPr>
        <xdr:cNvSpPr txBox="1"/>
      </xdr:nvSpPr>
      <xdr:spPr>
        <a:xfrm>
          <a:off x="6167628" y="243840"/>
          <a:ext cx="90678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E48888-EB9D-4284-8CD7-00E0FDFB1C88}" type="TxLink">
            <a:rPr lang="en-US" sz="1600" b="1" i="0" u="none" strike="noStrike">
              <a:solidFill>
                <a:srgbClr val="000000"/>
              </a:solidFill>
              <a:latin typeface="Calibri"/>
              <a:cs typeface="Calibri"/>
            </a:rPr>
            <a:t>441,000</a:t>
          </a:fld>
          <a:endParaRPr lang="en-IN" sz="1600" b="1"/>
        </a:p>
      </xdr:txBody>
    </xdr:sp>
    <xdr:clientData/>
  </xdr:twoCellAnchor>
  <xdr:twoCellAnchor>
    <xdr:from>
      <xdr:col>13</xdr:col>
      <xdr:colOff>405384</xdr:colOff>
      <xdr:row>1</xdr:row>
      <xdr:rowOff>45720</xdr:rowOff>
    </xdr:from>
    <xdr:to>
      <xdr:col>14</xdr:col>
      <xdr:colOff>405384</xdr:colOff>
      <xdr:row>3</xdr:row>
      <xdr:rowOff>30480</xdr:rowOff>
    </xdr:to>
    <xdr:sp macro="" textlink="Calc1!R5">
      <xdr:nvSpPr>
        <xdr:cNvPr id="14" name="TextBox 13">
          <a:extLst>
            <a:ext uri="{FF2B5EF4-FFF2-40B4-BE49-F238E27FC236}">
              <a16:creationId xmlns:a16="http://schemas.microsoft.com/office/drawing/2014/main" id="{DD913079-F086-BAAF-A423-9509D65CC7F9}"/>
            </a:ext>
          </a:extLst>
        </xdr:cNvPr>
        <xdr:cNvSpPr txBox="1"/>
      </xdr:nvSpPr>
      <xdr:spPr>
        <a:xfrm>
          <a:off x="8429244" y="228600"/>
          <a:ext cx="88392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505941-4D4A-4D40-B8C7-78FF2C5FC1B7}" type="TxLink">
            <a:rPr lang="en-US" sz="1600" b="1" i="0" u="none" strike="noStrike">
              <a:solidFill>
                <a:srgbClr val="000000"/>
              </a:solidFill>
              <a:latin typeface="Calibri"/>
              <a:cs typeface="Calibri"/>
            </a:rPr>
            <a:t>68,000</a:t>
          </a:fld>
          <a:endParaRPr lang="en-IN" sz="1600" b="1"/>
        </a:p>
      </xdr:txBody>
    </xdr:sp>
    <xdr:clientData/>
  </xdr:twoCellAnchor>
  <xdr:twoCellAnchor>
    <xdr:from>
      <xdr:col>16</xdr:col>
      <xdr:colOff>434340</xdr:colOff>
      <xdr:row>1</xdr:row>
      <xdr:rowOff>60960</xdr:rowOff>
    </xdr:from>
    <xdr:to>
      <xdr:col>18</xdr:col>
      <xdr:colOff>160020</xdr:colOff>
      <xdr:row>3</xdr:row>
      <xdr:rowOff>15240</xdr:rowOff>
    </xdr:to>
    <xdr:sp macro="" textlink="Calc1!R7">
      <xdr:nvSpPr>
        <xdr:cNvPr id="15" name="TextBox 14">
          <a:extLst>
            <a:ext uri="{FF2B5EF4-FFF2-40B4-BE49-F238E27FC236}">
              <a16:creationId xmlns:a16="http://schemas.microsoft.com/office/drawing/2014/main" id="{BA83A363-4E85-37E9-5FCA-B56E9CA89269}"/>
            </a:ext>
          </a:extLst>
        </xdr:cNvPr>
        <xdr:cNvSpPr txBox="1"/>
      </xdr:nvSpPr>
      <xdr:spPr>
        <a:xfrm>
          <a:off x="10561320" y="243840"/>
          <a:ext cx="94488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82E2F0-8E10-4D47-B3C0-B31B1D0F740D}" type="TxLink">
            <a:rPr lang="en-US" sz="1600" b="1" i="0" u="none" strike="noStrike">
              <a:solidFill>
                <a:srgbClr val="000000"/>
              </a:solidFill>
              <a:latin typeface="Calibri"/>
              <a:cs typeface="Calibri"/>
            </a:rPr>
            <a:t>373,000</a:t>
          </a:fld>
          <a:endParaRPr lang="en-IN" sz="1600" b="1"/>
        </a:p>
      </xdr:txBody>
    </xdr:sp>
    <xdr:clientData/>
  </xdr:twoCellAnchor>
  <xdr:oneCellAnchor>
    <xdr:from>
      <xdr:col>8</xdr:col>
      <xdr:colOff>182880</xdr:colOff>
      <xdr:row>1</xdr:row>
      <xdr:rowOff>62030</xdr:rowOff>
    </xdr:from>
    <xdr:ext cx="967740" cy="317900"/>
    <xdr:sp macro="" textlink="">
      <xdr:nvSpPr>
        <xdr:cNvPr id="16" name="TextBox 15">
          <a:extLst>
            <a:ext uri="{FF2B5EF4-FFF2-40B4-BE49-F238E27FC236}">
              <a16:creationId xmlns:a16="http://schemas.microsoft.com/office/drawing/2014/main" id="{82B8E056-50C0-29FE-2CDA-27C228D55350}"/>
            </a:ext>
          </a:extLst>
        </xdr:cNvPr>
        <xdr:cNvSpPr txBox="1"/>
      </xdr:nvSpPr>
      <xdr:spPr>
        <a:xfrm>
          <a:off x="5059680" y="244910"/>
          <a:ext cx="967740" cy="317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i="1">
              <a:solidFill>
                <a:schemeClr val="bg1"/>
              </a:solidFill>
            </a:rPr>
            <a:t>Income:</a:t>
          </a:r>
        </a:p>
      </xdr:txBody>
    </xdr:sp>
    <xdr:clientData/>
  </xdr:oneCellAnchor>
  <xdr:oneCellAnchor>
    <xdr:from>
      <xdr:col>11</xdr:col>
      <xdr:colOff>105156</xdr:colOff>
      <xdr:row>1</xdr:row>
      <xdr:rowOff>62030</xdr:rowOff>
    </xdr:from>
    <xdr:ext cx="1074420" cy="317900"/>
    <xdr:sp macro="" textlink="">
      <xdr:nvSpPr>
        <xdr:cNvPr id="18" name="TextBox 17">
          <a:extLst>
            <a:ext uri="{FF2B5EF4-FFF2-40B4-BE49-F238E27FC236}">
              <a16:creationId xmlns:a16="http://schemas.microsoft.com/office/drawing/2014/main" id="{16C99396-9885-9400-BB7C-E2648C3E72F7}"/>
            </a:ext>
          </a:extLst>
        </xdr:cNvPr>
        <xdr:cNvSpPr txBox="1"/>
      </xdr:nvSpPr>
      <xdr:spPr>
        <a:xfrm>
          <a:off x="7214616" y="244910"/>
          <a:ext cx="1074420" cy="317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i="1">
              <a:solidFill>
                <a:schemeClr val="bg1"/>
              </a:solidFill>
            </a:rPr>
            <a:t>Expense:</a:t>
          </a:r>
        </a:p>
      </xdr:txBody>
    </xdr:sp>
    <xdr:clientData/>
  </xdr:oneCellAnchor>
  <xdr:oneCellAnchor>
    <xdr:from>
      <xdr:col>14</xdr:col>
      <xdr:colOff>545592</xdr:colOff>
      <xdr:row>1</xdr:row>
      <xdr:rowOff>62030</xdr:rowOff>
    </xdr:from>
    <xdr:ext cx="967740" cy="317900"/>
    <xdr:sp macro="" textlink="">
      <xdr:nvSpPr>
        <xdr:cNvPr id="19" name="TextBox 18">
          <a:extLst>
            <a:ext uri="{FF2B5EF4-FFF2-40B4-BE49-F238E27FC236}">
              <a16:creationId xmlns:a16="http://schemas.microsoft.com/office/drawing/2014/main" id="{6FE0035A-3834-46D9-C79C-B42A275CD928}"/>
            </a:ext>
          </a:extLst>
        </xdr:cNvPr>
        <xdr:cNvSpPr txBox="1"/>
      </xdr:nvSpPr>
      <xdr:spPr>
        <a:xfrm>
          <a:off x="9453372" y="244910"/>
          <a:ext cx="967740" cy="317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i="1">
              <a:solidFill>
                <a:schemeClr val="bg1"/>
              </a:solidFill>
            </a:rPr>
            <a:t>Savings: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335280</xdr:colOff>
      <xdr:row>15</xdr:row>
      <xdr:rowOff>167640</xdr:rowOff>
    </xdr:from>
    <xdr:to>
      <xdr:col>12</xdr:col>
      <xdr:colOff>289560</xdr:colOff>
      <xdr:row>30</xdr:row>
      <xdr:rowOff>167640</xdr:rowOff>
    </xdr:to>
    <xdr:graphicFrame macro="">
      <xdr:nvGraphicFramePr>
        <xdr:cNvPr id="3" name="Chart 2">
          <a:extLst>
            <a:ext uri="{FF2B5EF4-FFF2-40B4-BE49-F238E27FC236}">
              <a16:creationId xmlns:a16="http://schemas.microsoft.com/office/drawing/2014/main" id="{A87880FF-FE11-53F5-3260-4950ABC0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129540</xdr:colOff>
      <xdr:row>10</xdr:row>
      <xdr:rowOff>0</xdr:rowOff>
    </xdr:from>
    <xdr:to>
      <xdr:col>19</xdr:col>
      <xdr:colOff>350520</xdr:colOff>
      <xdr:row>17</xdr:row>
      <xdr:rowOff>83820</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4BD5D078-DFAB-910B-1714-A5D9FA29C47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57260" y="1280160"/>
              <a:ext cx="48006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1.280502662034" backgroundQuery="1" createdVersion="8" refreshedVersion="8" minRefreshableVersion="3" recordCount="0" supportSubquery="1" supportAdvancedDrill="1" xr:uid="{3D1C5CD0-DD04-4084-A13B-2075E46A631E}">
  <cacheSource type="external" connectionId="1"/>
  <cacheFields count="4">
    <cacheField name="[Table2].[Month].[Month]" caption="Month" numFmtId="0" hierarchy="1" level="1">
      <sharedItems count="6">
        <s v="April"/>
        <s v="February"/>
        <s v="January"/>
        <s v="June"/>
        <s v="March"/>
        <s v="May"/>
      </sharedItems>
    </cacheField>
    <cacheField name="[Measures].[Sum of Amount]" caption="Sum of Amount" numFmtId="0" hierarchy="12" level="32767"/>
    <cacheField name="[Table2].[Category].[Category]" caption="Category" numFmtId="0" hierarchy="4" level="1">
      <sharedItems containsSemiMixedTypes="0" containsNonDate="0" containsString="0"/>
    </cacheField>
    <cacheField name="[Table35].[Month].[Month]" caption="Month" numFmtId="0" hierarchy="6" level="1">
      <sharedItems containsSemiMixedTypes="0" containsNonDate="0" containsString="0"/>
    </cacheField>
  </cacheFields>
  <cacheHierarchies count="13">
    <cacheHierarchy uniqueName="[Table2].[Date]" caption="Date" attribute="1" time="1" defaultMemberUniqueName="[Table2].[Date].[All]" allUniqueName="[Table2].[Date].[All]" dimensionUniqueName="[Table2]" displayFolder="" count="0" memberValueDatatype="7" unbalanced="0"/>
    <cacheHierarchy uniqueName="[Table2].[Month]" caption="Month" attribute="1" defaultMemberUniqueName="[Table2].[Month].[All]" allUniqueName="[Table2].[Month].[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Item]" caption="Item" attribute="1" defaultMemberUniqueName="[Table2].[Item].[All]" allUniqueName="[Table2].[Item].[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Remarks]" caption="Remarks" attribute="1" defaultMemberUniqueName="[Table2].[Remarks].[All]" allUniqueName="[Table2].[Remarks].[All]" dimensionUniqueName="[Table2]" displayFolder="" count="0" memberValueDatatype="130" unbalanced="0"/>
    <cacheHierarchy uniqueName="[Table35].[Month]" caption="Month" attribute="1" defaultMemberUniqueName="[Table35].[Month].[All]" allUniqueName="[Table35].[Month].[All]" dimensionUniqueName="[Table35]" displayFolder="" count="2" memberValueDatatype="130" unbalanced="0">
      <fieldsUsage count="2">
        <fieldUsage x="-1"/>
        <fieldUsage x="3"/>
      </fieldsUsage>
    </cacheHierarchy>
    <cacheHierarchy uniqueName="[Table35].[Amount]" caption="Amount" attribute="1" defaultMemberUniqueName="[Table35].[Amount].[All]" allUniqueName="[Table35].[Amount].[All]" dimensionUniqueName="[Table35]" displayFolder="" count="0" memberValueDatatype="130" unbalanced="0"/>
    <cacheHierarchy uniqueName="[Table35].[Budjet]" caption="Budjet" attribute="1" defaultMemberUniqueName="[Table35].[Budjet].[All]" allUniqueName="[Table35].[Budjet].[All]" dimensionUniqueName="[Table35]" displayFolder="" count="0" memberValueDatatype="20" unbalanced="0"/>
    <cacheHierarchy uniqueName="[Measures].[__XL_Count Table2]" caption="__XL_Count Table2" measure="1" displayFolder="" measureGroup="Table2" count="0" hidden="1"/>
    <cacheHierarchy uniqueName="[Measures].[__XL_Count Table35]" caption="__XL_Count Table35" measure="1" displayFolder="" measureGroup="Table35"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2" uniqueName="[Table2]" caption="Table2"/>
    <dimension name="Table35" uniqueName="[Table35]" caption="Table35"/>
  </dimensions>
  <measureGroups count="2">
    <measureGroup name="Table2" caption="Table2"/>
    <measureGroup name="Table35" caption="Table3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1.303095601848" backgroundQuery="1" createdVersion="8" refreshedVersion="8" minRefreshableVersion="3" recordCount="0" supportSubquery="1" supportAdvancedDrill="1" xr:uid="{9A3E6FF8-B282-49DB-929A-F0703FCBF918}">
  <cacheSource type="external" connectionId="1"/>
  <cacheFields count="4">
    <cacheField name="[Table2].[Month].[Month]" caption="Month" numFmtId="0" hierarchy="1" level="1">
      <sharedItems count="6">
        <s v="April"/>
        <s v="February"/>
        <s v="January"/>
        <s v="June"/>
        <s v="March"/>
        <s v="May"/>
      </sharedItems>
    </cacheField>
    <cacheField name="[Measures].[Sum of Amount]" caption="Sum of Amount" numFmtId="0" hierarchy="12" level="32767"/>
    <cacheField name="[Table2].[Category].[Category]" caption="Category" numFmtId="0" hierarchy="4" level="1">
      <sharedItems containsSemiMixedTypes="0" containsNonDate="0" containsString="0"/>
    </cacheField>
    <cacheField name="[Table35].[Month].[Month]" caption="Month" numFmtId="0" hierarchy="6" level="1">
      <sharedItems containsSemiMixedTypes="0" containsNonDate="0" containsString="0"/>
    </cacheField>
  </cacheFields>
  <cacheHierarchies count="13">
    <cacheHierarchy uniqueName="[Table2].[Date]" caption="Date" attribute="1" time="1" defaultMemberUniqueName="[Table2].[Date].[All]" allUniqueName="[Table2].[Date].[All]" dimensionUniqueName="[Table2]" displayFolder="" count="2" memberValueDatatype="7" unbalanced="0"/>
    <cacheHierarchy uniqueName="[Table2].[Month]" caption="Month" attribute="1" defaultMemberUniqueName="[Table2].[Month].[All]" allUniqueName="[Table2].[Month].[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2" memberValueDatatype="20" unbalanced="0"/>
    <cacheHierarchy uniqueName="[Table2].[Item]" caption="Item" attribute="1" defaultMemberUniqueName="[Table2].[Item].[All]" allUniqueName="[Table2].[Item].[All]" dimensionUniqueName="[Table2]" displayFolder="" count="2"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Remarks]" caption="Remarks" attribute="1" defaultMemberUniqueName="[Table2].[Remarks].[All]" allUniqueName="[Table2].[Remarks].[All]" dimensionUniqueName="[Table2]" displayFolder="" count="2" memberValueDatatype="130" unbalanced="0"/>
    <cacheHierarchy uniqueName="[Table35].[Month]" caption="Month" attribute="1" defaultMemberUniqueName="[Table35].[Month].[All]" allUniqueName="[Table35].[Month].[All]" dimensionUniqueName="[Table35]" displayFolder="" count="2" memberValueDatatype="130" unbalanced="0">
      <fieldsUsage count="2">
        <fieldUsage x="-1"/>
        <fieldUsage x="3"/>
      </fieldsUsage>
    </cacheHierarchy>
    <cacheHierarchy uniqueName="[Table35].[Amount]" caption="Amount" attribute="1" defaultMemberUniqueName="[Table35].[Amount].[All]" allUniqueName="[Table35].[Amount].[All]" dimensionUniqueName="[Table35]" displayFolder="" count="2" memberValueDatatype="130" unbalanced="0"/>
    <cacheHierarchy uniqueName="[Table35].[Budjet]" caption="Budjet" attribute="1" defaultMemberUniqueName="[Table35].[Budjet].[All]" allUniqueName="[Table35].[Budjet].[All]" dimensionUniqueName="[Table35]" displayFolder="" count="2" memberValueDatatype="20" unbalanced="0"/>
    <cacheHierarchy uniqueName="[Measures].[__XL_Count Table2]" caption="__XL_Count Table2" measure="1" displayFolder="" measureGroup="Table2" count="0" hidden="1"/>
    <cacheHierarchy uniqueName="[Measures].[__XL_Count Table35]" caption="__XL_Count Table35" measure="1" displayFolder="" measureGroup="Table35"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2" uniqueName="[Table2]" caption="Table2"/>
    <dimension name="Table35" uniqueName="[Table35]" caption="Table35"/>
  </dimensions>
  <measureGroups count="2">
    <measureGroup name="Table2" caption="Table2"/>
    <measureGroup name="Table35" caption="Table3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1.320395601855" backgroundQuery="1" createdVersion="8" refreshedVersion="8" minRefreshableVersion="3" recordCount="0" supportSubquery="1" supportAdvancedDrill="1" xr:uid="{17935004-5AAA-4BE9-8EB5-FE8CE1DB91AA}">
  <cacheSource type="external" connectionId="1"/>
  <cacheFields count="5">
    <cacheField name="[Table2].[Item].[Item]" caption="Item" numFmtId="0" hierarchy="3" level="1">
      <sharedItems count="5">
        <s v="Dining out"/>
        <s v="entertainment"/>
        <s v="Insurance"/>
        <s v="Rent"/>
        <s v="shopping"/>
      </sharedItems>
    </cacheField>
    <cacheField name="[Table2].[Category].[Category]" caption="Category" numFmtId="0" hierarchy="4" level="1">
      <sharedItems containsSemiMixedTypes="0" containsNonDate="0" containsString="0"/>
    </cacheField>
    <cacheField name="[Measures].[Sum of Amount]" caption="Sum of Amount" numFmtId="0" hierarchy="12" level="32767"/>
    <cacheField name="[Table2].[Month].[Month]" caption="Month" numFmtId="0" hierarchy="1" level="1">
      <sharedItems containsSemiMixedTypes="0" containsNonDate="0" containsString="0"/>
    </cacheField>
    <cacheField name="[Table35].[Month].[Month]" caption="Month" numFmtId="0" hierarchy="6" level="1">
      <sharedItems containsSemiMixedTypes="0" containsNonDate="0" containsString="0"/>
    </cacheField>
  </cacheFields>
  <cacheHierarchies count="13">
    <cacheHierarchy uniqueName="[Table2].[Date]" caption="Date" attribute="1" time="1" defaultMemberUniqueName="[Table2].[Date].[All]" allUniqueName="[Table2].[Date].[All]" dimensionUniqueName="[Table2]" displayFolder="" count="0" memberValueDatatype="7" unbalanced="0"/>
    <cacheHierarchy uniqueName="[Table2].[Month]" caption="Month" attribute="1" defaultMemberUniqueName="[Table2].[Month].[All]" allUniqueName="[Table2].[Month].[All]" dimensionUniqueName="[Table2]" displayFolder="" count="2" memberValueDatatype="130" unbalanced="0">
      <fieldsUsage count="2">
        <fieldUsage x="-1"/>
        <fieldUsage x="3"/>
      </fieldsUsage>
    </cacheHierarchy>
    <cacheHierarchy uniqueName="[Table2].[Amount]" caption="Amount" attribute="1" defaultMemberUniqueName="[Table2].[Amount].[All]" allUniqueName="[Table2].[Amount].[All]" dimensionUniqueName="[Table2]" displayFolder="" count="0" memberValueDatatype="20" unbalanced="0"/>
    <cacheHierarchy uniqueName="[Table2].[Item]" caption="Item" attribute="1" defaultMemberUniqueName="[Table2].[Item].[All]" allUniqueName="[Table2].[Item].[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Remarks]" caption="Remarks" attribute="1" defaultMemberUniqueName="[Table2].[Remarks].[All]" allUniqueName="[Table2].[Remarks].[All]" dimensionUniqueName="[Table2]" displayFolder="" count="0" memberValueDatatype="130" unbalanced="0"/>
    <cacheHierarchy uniqueName="[Table35].[Month]" caption="Month" attribute="1" defaultMemberUniqueName="[Table35].[Month].[All]" allUniqueName="[Table35].[Month].[All]" dimensionUniqueName="[Table35]" displayFolder="" count="2" memberValueDatatype="130" unbalanced="0">
      <fieldsUsage count="2">
        <fieldUsage x="-1"/>
        <fieldUsage x="4"/>
      </fieldsUsage>
    </cacheHierarchy>
    <cacheHierarchy uniqueName="[Table35].[Amount]" caption="Amount" attribute="1" defaultMemberUniqueName="[Table35].[Amount].[All]" allUniqueName="[Table35].[Amount].[All]" dimensionUniqueName="[Table35]" displayFolder="" count="0" memberValueDatatype="130" unbalanced="0"/>
    <cacheHierarchy uniqueName="[Table35].[Budjet]" caption="Budjet" attribute="1" defaultMemberUniqueName="[Table35].[Budjet].[All]" allUniqueName="[Table35].[Budjet].[All]" dimensionUniqueName="[Table35]" displayFolder="" count="0" memberValueDatatype="20" unbalanced="0"/>
    <cacheHierarchy uniqueName="[Measures].[__XL_Count Table2]" caption="__XL_Count Table2" measure="1" displayFolder="" measureGroup="Table2" count="0" hidden="1"/>
    <cacheHierarchy uniqueName="[Measures].[__XL_Count Table35]" caption="__XL_Count Table35" measure="1" displayFolder="" measureGroup="Table35"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2" uniqueName="[Table2]" caption="Table2"/>
    <dimension name="Table35" uniqueName="[Table35]" caption="Table35"/>
  </dimensions>
  <measureGroups count="2">
    <measureGroup name="Table2" caption="Table2"/>
    <measureGroup name="Table35" caption="Table3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1.320396180556" backgroundQuery="1" createdVersion="8" refreshedVersion="8" minRefreshableVersion="3" recordCount="0" supportSubquery="1" supportAdvancedDrill="1" xr:uid="{0213B8A5-B32D-44A0-946E-1B2446CF8BAC}">
  <cacheSource type="external" connectionId="1"/>
  <cacheFields count="5">
    <cacheField name="[Table2].[Item].[Item]" caption="Item" numFmtId="0" hierarchy="3" level="1">
      <sharedItems count="7">
        <s v="Dining out"/>
        <s v="entertainment"/>
        <s v="Insurance"/>
        <s v="Medical"/>
        <s v="Rent"/>
        <s v="shopping"/>
        <s v="Transportation"/>
      </sharedItems>
    </cacheField>
    <cacheField name="[Table2].[Category].[Category]" caption="Category" numFmtId="0" hierarchy="4" level="1">
      <sharedItems containsSemiMixedTypes="0" containsNonDate="0" containsString="0"/>
    </cacheField>
    <cacheField name="[Measures].[Sum of Amount]" caption="Sum of Amount" numFmtId="0" hierarchy="12" level="32767"/>
    <cacheField name="[Table2].[Month].[Month]" caption="Month" numFmtId="0" hierarchy="1" level="1">
      <sharedItems containsSemiMixedTypes="0" containsNonDate="0" containsString="0"/>
    </cacheField>
    <cacheField name="[Table35].[Month].[Month]" caption="Month" numFmtId="0" hierarchy="6" level="1">
      <sharedItems containsSemiMixedTypes="0" containsNonDate="0" containsString="0"/>
    </cacheField>
  </cacheFields>
  <cacheHierarchies count="13">
    <cacheHierarchy uniqueName="[Table2].[Date]" caption="Date" attribute="1" time="1" defaultMemberUniqueName="[Table2].[Date].[All]" allUniqueName="[Table2].[Date].[All]" dimensionUniqueName="[Table2]" displayFolder="" count="0" memberValueDatatype="7" unbalanced="0"/>
    <cacheHierarchy uniqueName="[Table2].[Month]" caption="Month" attribute="1" defaultMemberUniqueName="[Table2].[Month].[All]" allUniqueName="[Table2].[Month].[All]" dimensionUniqueName="[Table2]" displayFolder="" count="2" memberValueDatatype="130" unbalanced="0">
      <fieldsUsage count="2">
        <fieldUsage x="-1"/>
        <fieldUsage x="3"/>
      </fieldsUsage>
    </cacheHierarchy>
    <cacheHierarchy uniqueName="[Table2].[Amount]" caption="Amount" attribute="1" defaultMemberUniqueName="[Table2].[Amount].[All]" allUniqueName="[Table2].[Amount].[All]" dimensionUniqueName="[Table2]" displayFolder="" count="0" memberValueDatatype="20" unbalanced="0"/>
    <cacheHierarchy uniqueName="[Table2].[Item]" caption="Item" attribute="1" defaultMemberUniqueName="[Table2].[Item].[All]" allUniqueName="[Table2].[Item].[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Remarks]" caption="Remarks" attribute="1" defaultMemberUniqueName="[Table2].[Remarks].[All]" allUniqueName="[Table2].[Remarks].[All]" dimensionUniqueName="[Table2]" displayFolder="" count="0" memberValueDatatype="130" unbalanced="0"/>
    <cacheHierarchy uniqueName="[Table35].[Month]" caption="Month" attribute="1" defaultMemberUniqueName="[Table35].[Month].[All]" allUniqueName="[Table35].[Month].[All]" dimensionUniqueName="[Table35]" displayFolder="" count="2" memberValueDatatype="130" unbalanced="0">
      <fieldsUsage count="2">
        <fieldUsage x="-1"/>
        <fieldUsage x="4"/>
      </fieldsUsage>
    </cacheHierarchy>
    <cacheHierarchy uniqueName="[Table35].[Amount]" caption="Amount" attribute="1" defaultMemberUniqueName="[Table35].[Amount].[All]" allUniqueName="[Table35].[Amount].[All]" dimensionUniqueName="[Table35]" displayFolder="" count="0" memberValueDatatype="130" unbalanced="0"/>
    <cacheHierarchy uniqueName="[Table35].[Budjet]" caption="Budjet" attribute="1" defaultMemberUniqueName="[Table35].[Budjet].[All]" allUniqueName="[Table35].[Budjet].[All]" dimensionUniqueName="[Table35]" displayFolder="" count="0" memberValueDatatype="20" unbalanced="0"/>
    <cacheHierarchy uniqueName="[Measures].[__XL_Count Table2]" caption="__XL_Count Table2" measure="1" displayFolder="" measureGroup="Table2" count="0" hidden="1"/>
    <cacheHierarchy uniqueName="[Measures].[__XL_Count Table35]" caption="__XL_Count Table35" measure="1" displayFolder="" measureGroup="Table35"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2" uniqueName="[Table2]" caption="Table2"/>
    <dimension name="Table35" uniqueName="[Table35]" caption="Table35"/>
  </dimensions>
  <measureGroups count="2">
    <measureGroup name="Table2" caption="Table2"/>
    <measureGroup name="Table35" caption="Table3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1.320396527779" backgroundQuery="1" createdVersion="8" refreshedVersion="8" minRefreshableVersion="3" recordCount="0" supportSubquery="1" supportAdvancedDrill="1" xr:uid="{7730DC49-F1AC-4440-99CF-21824F0BAAE0}">
  <cacheSource type="external" connectionId="1"/>
  <cacheFields count="5">
    <cacheField name="[Table2].[Item].[Item]" caption="Item" numFmtId="0" hierarchy="3" level="1">
      <sharedItems count="3">
        <s v="freelancing"/>
        <s v="Salary"/>
        <s v="Share Trading"/>
      </sharedItems>
    </cacheField>
    <cacheField name="[Table2].[Category].[Category]" caption="Category" numFmtId="0" hierarchy="4" level="1">
      <sharedItems containsSemiMixedTypes="0" containsNonDate="0" containsString="0"/>
    </cacheField>
    <cacheField name="[Measures].[Sum of Amount]" caption="Sum of Amount" numFmtId="0" hierarchy="12" level="32767"/>
    <cacheField name="[Table2].[Month].[Month]" caption="Month" numFmtId="0" hierarchy="1" level="1">
      <sharedItems containsSemiMixedTypes="0" containsNonDate="0" containsString="0"/>
    </cacheField>
    <cacheField name="[Table35].[Month].[Month]" caption="Month" numFmtId="0" hierarchy="6" level="1">
      <sharedItems containsSemiMixedTypes="0" containsNonDate="0" containsString="0"/>
    </cacheField>
  </cacheFields>
  <cacheHierarchies count="13">
    <cacheHierarchy uniqueName="[Table2].[Date]" caption="Date" attribute="1" time="1" defaultMemberUniqueName="[Table2].[Date].[All]" allUniqueName="[Table2].[Date].[All]" dimensionUniqueName="[Table2]" displayFolder="" count="0" memberValueDatatype="7" unbalanced="0"/>
    <cacheHierarchy uniqueName="[Table2].[Month]" caption="Month" attribute="1" defaultMemberUniqueName="[Table2].[Month].[All]" allUniqueName="[Table2].[Month].[All]" dimensionUniqueName="[Table2]" displayFolder="" count="2" memberValueDatatype="130" unbalanced="0">
      <fieldsUsage count="2">
        <fieldUsage x="-1"/>
        <fieldUsage x="3"/>
      </fieldsUsage>
    </cacheHierarchy>
    <cacheHierarchy uniqueName="[Table2].[Amount]" caption="Amount" attribute="1" defaultMemberUniqueName="[Table2].[Amount].[All]" allUniqueName="[Table2].[Amount].[All]" dimensionUniqueName="[Table2]" displayFolder="" count="0" memberValueDatatype="20" unbalanced="0"/>
    <cacheHierarchy uniqueName="[Table2].[Item]" caption="Item" attribute="1" defaultMemberUniqueName="[Table2].[Item].[All]" allUniqueName="[Table2].[Item].[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Remarks]" caption="Remarks" attribute="1" defaultMemberUniqueName="[Table2].[Remarks].[All]" allUniqueName="[Table2].[Remarks].[All]" dimensionUniqueName="[Table2]" displayFolder="" count="0" memberValueDatatype="130" unbalanced="0"/>
    <cacheHierarchy uniqueName="[Table35].[Month]" caption="Month" attribute="1" defaultMemberUniqueName="[Table35].[Month].[All]" allUniqueName="[Table35].[Month].[All]" dimensionUniqueName="[Table35]" displayFolder="" count="2" memberValueDatatype="130" unbalanced="0">
      <fieldsUsage count="2">
        <fieldUsage x="-1"/>
        <fieldUsage x="4"/>
      </fieldsUsage>
    </cacheHierarchy>
    <cacheHierarchy uniqueName="[Table35].[Amount]" caption="Amount" attribute="1" defaultMemberUniqueName="[Table35].[Amount].[All]" allUniqueName="[Table35].[Amount].[All]" dimensionUniqueName="[Table35]" displayFolder="" count="0" memberValueDatatype="130" unbalanced="0"/>
    <cacheHierarchy uniqueName="[Table35].[Budjet]" caption="Budjet" attribute="1" defaultMemberUniqueName="[Table35].[Budjet].[All]" allUniqueName="[Table35].[Budjet].[All]" dimensionUniqueName="[Table35]" displayFolder="" count="0" memberValueDatatype="20" unbalanced="0"/>
    <cacheHierarchy uniqueName="[Measures].[__XL_Count Table2]" caption="__XL_Count Table2" measure="1" displayFolder="" measureGroup="Table2" count="0" hidden="1"/>
    <cacheHierarchy uniqueName="[Measures].[__XL_Count Table35]" caption="__XL_Count Table35" measure="1" displayFolder="" measureGroup="Table35"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2" uniqueName="[Table2]" caption="Table2"/>
    <dimension name="Table35" uniqueName="[Table35]" caption="Table35"/>
  </dimensions>
  <measureGroups count="2">
    <measureGroup name="Table2" caption="Table2"/>
    <measureGroup name="Table35" caption="Table3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1.320396875002" backgroundQuery="1" createdVersion="8" refreshedVersion="8" minRefreshableVersion="3" recordCount="0" supportSubquery="1" supportAdvancedDrill="1" xr:uid="{68AF8D23-8196-4A0B-908A-9C0B9DF36851}">
  <cacheSource type="external" connectionId="1"/>
  <cacheFields count="4">
    <cacheField name="[Measures].[Sum of Amount]" caption="Sum of Amount" numFmtId="0" hierarchy="12" level="32767"/>
    <cacheField name="[Table2].[Category].[Category]" caption="Category" numFmtId="0" hierarchy="4" level="1">
      <sharedItems count="2">
        <s v="Expense"/>
        <s v="Income"/>
      </sharedItems>
    </cacheField>
    <cacheField name="[Table2].[Month].[Month]" caption="Month" numFmtId="0" hierarchy="1" level="1">
      <sharedItems containsSemiMixedTypes="0" containsNonDate="0" containsString="0"/>
    </cacheField>
    <cacheField name="[Table35].[Month].[Month]" caption="Month" numFmtId="0" hierarchy="6" level="1">
      <sharedItems containsSemiMixedTypes="0" containsNonDate="0" containsString="0"/>
    </cacheField>
  </cacheFields>
  <cacheHierarchies count="13">
    <cacheHierarchy uniqueName="[Table2].[Date]" caption="Date" attribute="1" time="1" defaultMemberUniqueName="[Table2].[Date].[All]" allUniqueName="[Table2].[Date].[All]" dimensionUniqueName="[Table2]" displayFolder="" count="0" memberValueDatatype="7" unbalanced="0"/>
    <cacheHierarchy uniqueName="[Table2].[Month]" caption="Month" attribute="1" defaultMemberUniqueName="[Table2].[Month].[All]" allUniqueName="[Table2].[Month].[All]" dimensionUniqueName="[Table2]" displayFolder="" count="2" memberValueDatatype="130" unbalanced="0">
      <fieldsUsage count="2">
        <fieldUsage x="-1"/>
        <fieldUsage x="2"/>
      </fieldsUsage>
    </cacheHierarchy>
    <cacheHierarchy uniqueName="[Table2].[Amount]" caption="Amount" attribute="1" defaultMemberUniqueName="[Table2].[Amount].[All]" allUniqueName="[Table2].[Amount].[All]" dimensionUniqueName="[Table2]" displayFolder="" count="0" memberValueDatatype="20" unbalanced="0"/>
    <cacheHierarchy uniqueName="[Table2].[Item]" caption="Item" attribute="1" defaultMemberUniqueName="[Table2].[Item].[All]" allUniqueName="[Table2].[Item].[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Remarks]" caption="Remarks" attribute="1" defaultMemberUniqueName="[Table2].[Remarks].[All]" allUniqueName="[Table2].[Remarks].[All]" dimensionUniqueName="[Table2]" displayFolder="" count="0" memberValueDatatype="130" unbalanced="0"/>
    <cacheHierarchy uniqueName="[Table35].[Month]" caption="Month" attribute="1" defaultMemberUniqueName="[Table35].[Month].[All]" allUniqueName="[Table35].[Month].[All]" dimensionUniqueName="[Table35]" displayFolder="" count="2" memberValueDatatype="130" unbalanced="0">
      <fieldsUsage count="2">
        <fieldUsage x="-1"/>
        <fieldUsage x="3"/>
      </fieldsUsage>
    </cacheHierarchy>
    <cacheHierarchy uniqueName="[Table35].[Amount]" caption="Amount" attribute="1" defaultMemberUniqueName="[Table35].[Amount].[All]" allUniqueName="[Table35].[Amount].[All]" dimensionUniqueName="[Table35]" displayFolder="" count="0" memberValueDatatype="130" unbalanced="0"/>
    <cacheHierarchy uniqueName="[Table35].[Budjet]" caption="Budjet" attribute="1" defaultMemberUniqueName="[Table35].[Budjet].[All]" allUniqueName="[Table35].[Budjet].[All]" dimensionUniqueName="[Table35]" displayFolder="" count="0" memberValueDatatype="20" unbalanced="0"/>
    <cacheHierarchy uniqueName="[Measures].[__XL_Count Table2]" caption="__XL_Count Table2" measure="1" displayFolder="" measureGroup="Table2" count="0" hidden="1"/>
    <cacheHierarchy uniqueName="[Measures].[__XL_Count Table35]" caption="__XL_Count Table35" measure="1" displayFolder="" measureGroup="Table35"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2" uniqueName="[Table2]" caption="Table2"/>
    <dimension name="Table35" uniqueName="[Table35]" caption="Table35"/>
  </dimensions>
  <measureGroups count="2">
    <measureGroup name="Table2" caption="Table2"/>
    <measureGroup name="Table35" caption="Table3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1.272727430558" backgroundQuery="1" createdVersion="3" refreshedVersion="8" minRefreshableVersion="3" recordCount="0" supportSubquery="1" supportAdvancedDrill="1" xr:uid="{88B99A15-329B-46B4-8249-EDE999F1443B}">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2].[Date]" caption="Date" attribute="1" time="1" defaultMemberUniqueName="[Table2].[Date].[All]" allUniqueName="[Table2].[Date].[All]" dimensionUniqueName="[Table2]" displayFolder="" count="0" memberValueDatatype="7" unbalanced="0"/>
    <cacheHierarchy uniqueName="[Table2].[Month]" caption="Month" attribute="1" defaultMemberUniqueName="[Table2].[Month].[All]" allUniqueName="[Table2].[Month].[All]" dimensionUniqueName="[Table2]" displayFolder="" count="2" memberValueDatatype="130" unbalanced="0"/>
    <cacheHierarchy uniqueName="[Table2].[Amount]" caption="Amount" attribute="1" defaultMemberUniqueName="[Table2].[Amount].[All]" allUniqueName="[Table2].[Amount].[All]" dimensionUniqueName="[Table2]" displayFolder="" count="0" memberValueDatatype="20" unbalanced="0"/>
    <cacheHierarchy uniqueName="[Table2].[Item]" caption="Item" attribute="1" defaultMemberUniqueName="[Table2].[Item].[All]" allUniqueName="[Table2].[Item].[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Remarks]" caption="Remarks" attribute="1" defaultMemberUniqueName="[Table2].[Remarks].[All]" allUniqueName="[Table2].[Remarks].[All]" dimensionUniqueName="[Table2]" displayFolder="" count="0" memberValueDatatype="130" unbalanced="0"/>
    <cacheHierarchy uniqueName="[Table35].[Month]" caption="Month" attribute="1" defaultMemberUniqueName="[Table35].[Month].[All]" allUniqueName="[Table35].[Month].[All]" dimensionUniqueName="[Table35]" displayFolder="" count="2" memberValueDatatype="130" unbalanced="0"/>
    <cacheHierarchy uniqueName="[Table35].[Amount]" caption="Amount" attribute="1" defaultMemberUniqueName="[Table35].[Amount].[All]" allUniqueName="[Table35].[Amount].[All]" dimensionUniqueName="[Table35]" displayFolder="" count="0" memberValueDatatype="130" unbalanced="0"/>
    <cacheHierarchy uniqueName="[Table35].[Budjet]" caption="Budjet" attribute="1" defaultMemberUniqueName="[Table35].[Budjet].[All]" allUniqueName="[Table35].[Budjet].[All]" dimensionUniqueName="[Table35]" displayFolder="" count="0" memberValueDatatype="20" unbalanced="0"/>
    <cacheHierarchy uniqueName="[Measures].[__XL_Count Table2]" caption="__XL_Count Table2" measure="1" displayFolder="" measureGroup="Table2" count="0" hidden="1"/>
    <cacheHierarchy uniqueName="[Measures].[__XL_Count Table35]" caption="__XL_Count Table35" measure="1" displayFolder="" measureGroup="Table35"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313214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A0576-A1CE-49FE-BF99-F1D14E33C768}" name="total income BY SOURSE" cacheId="27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5:B8" firstHeaderRow="1" firstDataRow="1" firstDataCol="1" rowPageCount="1" colPageCount="1"/>
  <pivotFields count="5">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v="1"/>
    </i>
    <i>
      <x/>
    </i>
    <i>
      <x v="2"/>
    </i>
  </rowItems>
  <colItems count="1">
    <i/>
  </colItems>
  <pageFields count="1">
    <pageField fld="1" hier="4" name="[Table2].[Category].&amp;[Income]" cap="Income"/>
  </pageFields>
  <dataFields count="1">
    <dataField name="Sum of Amount" fld="2" baseField="0" baseItem="0" numFmtId="3"/>
  </dataFields>
  <pivotHierarchies count="13">
    <pivotHierarchy dragToData="1"/>
    <pivotHierarchy multipleItemSelectionAllowed="1" dragToData="1"/>
    <pivotHierarchy dragToData="1"/>
    <pivotHierarchy dragToData="1"/>
    <pivotHierarchy multipleItemSelectionAllowed="1" dragToData="1">
      <members count="1" level="1">
        <member name="[Table2].[Category].&amp;[Income]"/>
      </members>
    </pivotHierarchy>
    <pivotHierarchy dragToData="1"/>
    <pivotHierarchy multipleItemSelectionAllowed="1" dragToData="1">
      <members count="1" level="1">
        <member name="[Table35].[Month].&amp;[Oct]"/>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2768B-67D6-4582-9033-E1C6EEAD523D}" name="Top5 Expenses" cacheId="27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M5:N10" firstHeaderRow="1" firstDataRow="1" firstDataCol="1" rowPageCount="1" colPageCount="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2"/>
    </i>
    <i>
      <x v="3"/>
    </i>
    <i>
      <x v="1"/>
    </i>
    <i>
      <x v="4"/>
    </i>
    <i>
      <x/>
    </i>
  </rowItems>
  <colItems count="1">
    <i/>
  </colItems>
  <pageFields count="1">
    <pageField fld="1" hier="4" name="[Table2].[Category].&amp;[Expense]" cap="Expense"/>
  </pageFields>
  <dataFields count="1">
    <dataField name="Sum of Amount" fld="2" baseField="0" baseItem="0" numFmtId="3"/>
  </dataFields>
  <pivotHierarchies count="13">
    <pivotHierarchy dragToData="1"/>
    <pivotHierarchy multipleItemSelectionAllowed="1" dragToData="1"/>
    <pivotHierarchy dragToData="1"/>
    <pivotHierarchy dragToData="1"/>
    <pivotHierarchy multipleItemSelectionAllowed="1" dragToData="1">
      <members count="1" level="1">
        <member name="[Table2].[Category].&amp;[Expense]"/>
      </members>
    </pivotHierarchy>
    <pivotHierarchy dragToData="1"/>
    <pivotHierarchy multipleItemSelectionAllowed="1" dragToData="1">
      <members count="1" level="1">
        <member name="[Table35].[Month].&amp;[Oct]"/>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DEF52C-35BB-4814-80BF-F0DCCECD34DC}" name="Total Expenses" cacheId="27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G5:H12" firstHeaderRow="1" firstDataRow="1" firstDataCol="1" rowPageCount="1" colPageCount="1"/>
  <pivotFields count="5">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x v="6"/>
    </i>
  </rowItems>
  <colItems count="1">
    <i/>
  </colItems>
  <pageFields count="1">
    <pageField fld="1" hier="4" name="[Table2].[Category].&amp;[Expense]" cap="Expense"/>
  </pageFields>
  <dataFields count="1">
    <dataField name="Sum of Amount" fld="2" baseField="0" baseItem="0" numFmtId="3"/>
  </dataFields>
  <pivotHierarchies count="13">
    <pivotHierarchy dragToData="1"/>
    <pivotHierarchy multipleItemSelectionAllowed="1" dragToData="1"/>
    <pivotHierarchy dragToData="1"/>
    <pivotHierarchy dragToData="1"/>
    <pivotHierarchy multipleItemSelectionAllowed="1" dragToData="1">
      <members count="1" level="1">
        <member name="[Table2].[Category].&amp;[Expense]"/>
      </members>
    </pivotHierarchy>
    <pivotHierarchy dragToData="1"/>
    <pivotHierarchy multipleItemSelectionAllowed="1" dragToData="1">
      <members count="1" level="1">
        <member name="[Table35].[Month].&amp;[Oct]"/>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7A1012-BB63-476F-97E5-429B09042C97}" name="Monthly Income" cacheId="10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4:B10" firstHeaderRow="1" firstDataRow="1" firstDataCol="1" rowPageCount="1" colPageCount="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pageFields count="1">
    <pageField fld="2" hier="4" name="[Table2].[Category].&amp;[Income]" cap="Income"/>
  </pageFields>
  <dataFields count="1">
    <dataField name="Sum of Amount" fld="1" baseField="0" baseItem="0" numFmtId="3"/>
  </dataFields>
  <pivotHierarchies count="13">
    <pivotHierarchy dragToData="1"/>
    <pivotHierarchy multipleItemSelectionAllowed="1" dragToData="1"/>
    <pivotHierarchy dragToData="1"/>
    <pivotHierarchy dragToData="1"/>
    <pivotHierarchy multipleItemSelectionAllowed="1" dragToData="1">
      <members count="1" level="1">
        <member name="[Table2].[Category].&amp;[Income]"/>
      </members>
    </pivotHierarchy>
    <pivotHierarchy dragToData="1"/>
    <pivotHierarchy multipleItemSelectionAllowed="1" dragToData="1">
      <members count="10" level="1">
        <member name="[Table35].[Month].&amp;[Apr]"/>
        <member name="[Table35].[Month].&amp;[Aug]"/>
        <member name="[Table35].[Month].&amp;[Dec]"/>
        <member name="[Table35].[Month].&amp;[Feb]"/>
        <member name="[Table35].[Month].&amp;[Jan]"/>
        <member name="[Table35].[Month].&amp;[Jul]"/>
        <member name="[Table35].[Month].&amp;[Jun]"/>
        <member name="[Table35].[Month].&amp;[Nov]"/>
        <member name="[Table35].[Month].&amp;[Oct]"/>
        <member name="[Table35].[Month].&amp;[Sep]"/>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9997FC-EA3D-467D-93A5-AF2BF314C958}" name="Income,Expense,savings" cacheId="27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N4:O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name="Sum of Amount" fld="0" baseField="0" baseItem="0" numFmtId="3"/>
  </dataFields>
  <pivotHierarchies count="13">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Table35].[Month].&amp;[Jan]"/>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2FE371-6085-4CE2-BD46-33B930C23293}" name="monthly exense"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G4:H10" firstHeaderRow="1" firstDataRow="1" firstDataCol="1" rowPageCount="1" colPageCount="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pageFields count="1">
    <pageField fld="2" hier="4" name="[Table2].[Category].&amp;[Expense]" cap="Expense"/>
  </pageFields>
  <dataFields count="1">
    <dataField name="Sum of Amount" fld="1" baseField="0" baseItem="0" numFmtId="3"/>
  </dataFields>
  <pivotHierarchies count="13">
    <pivotHierarchy dragToData="1"/>
    <pivotHierarchy dragToData="1"/>
    <pivotHierarchy dragToData="1"/>
    <pivotHierarchy dragToData="1"/>
    <pivotHierarchy multipleItemSelectionAllowed="1" dragToData="1">
      <members count="1" level="1">
        <member name="[Table2].[Category].&amp;[Expense]"/>
      </members>
    </pivotHierarchy>
    <pivotHierarchy dragToData="1"/>
    <pivotHierarchy multipleItemSelectionAllowed="1" dragToData="1">
      <members count="10" level="1">
        <member name="[Table35].[Month].&amp;[Apr]"/>
        <member name="[Table35].[Month].&amp;[Aug]"/>
        <member name="[Table35].[Month].&amp;[Dec]"/>
        <member name="[Table35].[Month].&amp;[Feb]"/>
        <member name="[Table35].[Month].&amp;[Jan]"/>
        <member name="[Table35].[Month].&amp;[Jul]"/>
        <member name="[Table35].[Month].&amp;[Jun]"/>
        <member name="[Table35].[Month].&amp;[Nov]"/>
        <member name="[Table35].[Month].&amp;[Oct]"/>
        <member name="[Table35].[Month].&amp;[Sep]"/>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21BB24F-AFFD-4E90-AA8D-710CE3656F78}" sourceName="[Table35].[Month]">
  <pivotTables>
    <pivotTable tabId="5" name="Top5 Expenses"/>
    <pivotTable tabId="5" name="Total Expenses"/>
    <pivotTable tabId="5" name="total income BY SOURSE"/>
  </pivotTables>
  <data>
    <olap pivotCacheId="231321459">
      <levels count="2">
        <level uniqueName="[Table35].[Month].[(All)]" sourceCaption="(All)" count="0"/>
        <level uniqueName="[Table35].[Month].[Month]" sourceCaption="Month" count="12">
          <ranges>
            <range startItem="0">
              <i n="[Table35].[Month].&amp;[Apr]" c="Apr"/>
              <i n="[Table35].[Month].&amp;[Aug]" c="Aug"/>
              <i n="[Table35].[Month].&amp;[Dec]" c="Dec"/>
              <i n="[Table35].[Month].&amp;[Feb]" c="Feb"/>
              <i n="[Table35].[Month].&amp;[Jan]" c="Jan"/>
              <i n="[Table35].[Month].&amp;[Jul]" c="Jul"/>
              <i n="[Table35].[Month].&amp;[Jun]" c="Jun"/>
              <i n="[Table35].[Month].&amp;[Mar]" c="Mar"/>
              <i n="[Table35].[Month].&amp;[May]" c="May"/>
              <i n="[Table35].[Month].&amp;[Nov]" c="Nov"/>
              <i n="[Table35].[Month].&amp;[Oct]" c="Oct"/>
              <i n="[Table35].[Month].&amp;[Sep]" c="Sep"/>
            </range>
          </ranges>
        </level>
      </levels>
      <selections count="1">
        <selection n="[Table35].[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27A959D-9F95-4990-96E7-A9718981B532}" sourceName="[Table2].[Month]">
  <pivotTables>
    <pivotTable tabId="5" name="Top5 Expenses"/>
    <pivotTable tabId="5" name="Total Expenses"/>
    <pivotTable tabId="5" name="total income BY SOURSE"/>
    <pivotTable tabId="3" name="Income,Expense,savings"/>
  </pivotTables>
  <data>
    <olap pivotCacheId="231321459">
      <levels count="2">
        <level uniqueName="[Table2].[Month].[(All)]" sourceCaption="(All)" count="0"/>
        <level uniqueName="[Table2].[Month].[Month]" sourceCaption="Month" count="6">
          <ranges>
            <range startItem="0">
              <i n="[Table2].[Month].&amp;[April]" c="April"/>
              <i n="[Table2].[Month].&amp;[February]" c="February"/>
              <i n="[Table2].[Month].&amp;[January]" c="January"/>
              <i n="[Table2].[Month].&amp;[June]" c="June"/>
              <i n="[Table2].[Month].&amp;[March]" c="March"/>
              <i n="[Table2].[Month].&amp;[May]" c="May"/>
            </range>
          </ranges>
        </level>
      </levels>
      <selections count="1">
        <selection n="[Table2].[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40326DE-5E36-4B85-83F3-23AD8735A475}" cache="Slicer_Month" caption="Month" columnCount="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EF20139-4A5F-4CD9-97C7-018443252313}" cache="Slicer_Month1" caption="Month" columnCount="3"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33B30C-E324-4174-A0D0-F007A9FA6200}" name="Table1" displayName="Table1" ref="Q7:R18" totalsRowShown="0" headerRowDxfId="7">
  <autoFilter ref="Q7:R18" xr:uid="{4833B30C-E324-4174-A0D0-F007A9FA6200}"/>
  <tableColumns count="2">
    <tableColumn id="1" xr3:uid="{73875D12-6E27-4761-8102-29B09A6D47B5}" name="Item"/>
    <tableColumn id="2" xr3:uid="{3923645D-C604-4584-BC60-5646C015E88B}" name="Category"/>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E4FBC2-2D6F-4178-B26B-9E2CD603AB88}" name="Table2" displayName="Table2" ref="A3:F39" totalsRowShown="0" headerRowDxfId="6" headerRowBorderDxfId="5">
  <autoFilter ref="A3:F39" xr:uid="{C5E4FBC2-2D6F-4178-B26B-9E2CD603AB88}"/>
  <tableColumns count="6">
    <tableColumn id="1" xr3:uid="{3292E777-9F0A-4B41-B889-89B1EE586AAD}" name="Date"/>
    <tableColumn id="2" xr3:uid="{1F2BF042-15E0-47F4-92EC-39B90AD22EFE}" name="Month" dataDxfId="4">
      <calculatedColumnFormula>TEXT(Table2[[#This Row],[Date]],"MMMM")</calculatedColumnFormula>
    </tableColumn>
    <tableColumn id="3" xr3:uid="{3CA36342-50AE-4F8C-A02D-3833E1EFCD46}" name="Amount"/>
    <tableColumn id="4" xr3:uid="{F99567F6-FFB4-4E3D-81A4-1CAE2934EC00}" name="Item"/>
    <tableColumn id="5" xr3:uid="{99025999-98EF-445C-93F7-02721B89980E}" name="Category" dataDxfId="3">
      <calculatedColumnFormula>VLOOKUP(Table2[[#This Row],[Item]],Table1[],2,FALSE)</calculatedColumnFormula>
    </tableColumn>
    <tableColumn id="6" xr3:uid="{C8289FCB-9DA9-4F9A-96D6-BECDF252B939}"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293940-0EB2-4DF9-9CBE-A7BCBBFEAF24}" name="Table3" displayName="Table3" ref="D4:E16" totalsRowShown="0">
  <autoFilter ref="D4:E16" xr:uid="{E7293940-0EB2-4DF9-9CBE-A7BCBBFEAF24}"/>
  <tableColumns count="2">
    <tableColumn id="1" xr3:uid="{5FA7C899-66B8-42F5-99B1-2059D5F5C7CF}" name="Month"/>
    <tableColumn id="2" xr3:uid="{64D4C5CD-6562-452C-8EBB-5E94382A5B6F}" name="Amount" dataDxfId="2">
      <calculatedColumnFormula>IF(B5&gt;0,B5,NA())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863F1D-6ACD-4659-A5A5-C5816A0B38D0}" name="Table35" displayName="Table35" ref="J4:L16" totalsRowShown="0">
  <autoFilter ref="J4:L16" xr:uid="{8E863F1D-6ACD-4659-A5A5-C5816A0B38D0}"/>
  <tableColumns count="3">
    <tableColumn id="1" xr3:uid="{5695C1F1-A1D9-4157-9671-B5FF22F5C940}" name="Month"/>
    <tableColumn id="2" xr3:uid="{EB1C3D3B-6EA3-4916-91B8-3AF9CF37F606}" name="Amount" dataDxfId="1">
      <calculatedColumnFormula>IF(H5&gt;0,H5,NA())</calculatedColumnFormula>
    </tableColumn>
    <tableColumn id="3" xr3:uid="{F089F92E-5CCA-4FA9-827E-E6E979F2CAE2}" name="Budjet"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D16A-255A-4FC6-91EA-AA68C40247A0}">
  <dimension ref="K5:O10"/>
  <sheetViews>
    <sheetView showGridLines="0" tabSelected="1" workbookViewId="0">
      <selection activeCell="T16" sqref="T16"/>
    </sheetView>
  </sheetViews>
  <sheetFormatPr defaultRowHeight="14.4" x14ac:dyDescent="0.3"/>
  <cols>
    <col min="11" max="11" width="14.77734375" customWidth="1"/>
    <col min="13" max="13" width="4.44140625" customWidth="1"/>
    <col min="14" max="14" width="12.88671875" customWidth="1"/>
  </cols>
  <sheetData>
    <row r="5" spans="11:15" x14ac:dyDescent="0.3">
      <c r="K5" s="9" t="s">
        <v>49</v>
      </c>
      <c r="L5" s="9" t="s">
        <v>17</v>
      </c>
      <c r="N5" s="9" t="s">
        <v>46</v>
      </c>
      <c r="O5" s="9" t="s">
        <v>17</v>
      </c>
    </row>
    <row r="6" spans="11:15" x14ac:dyDescent="0.3">
      <c r="K6" t="str">
        <f>Calc2!P6</f>
        <v>Insurance</v>
      </c>
      <c r="L6">
        <f>Calc2!Q6</f>
        <v>22000</v>
      </c>
      <c r="N6" t="str">
        <f>Calc2!D6</f>
        <v>Salary</v>
      </c>
      <c r="O6" s="7">
        <f>Calc2!E6</f>
        <v>295000</v>
      </c>
    </row>
    <row r="7" spans="11:15" x14ac:dyDescent="0.3">
      <c r="K7" t="str">
        <f>Calc2!P7</f>
        <v>Rent</v>
      </c>
      <c r="L7">
        <f>Calc2!Q7</f>
        <v>18000</v>
      </c>
      <c r="N7" t="str">
        <f>Calc2!D7</f>
        <v>freelancing</v>
      </c>
      <c r="O7" s="7">
        <f>Calc2!E7</f>
        <v>126000</v>
      </c>
    </row>
    <row r="8" spans="11:15" x14ac:dyDescent="0.3">
      <c r="K8" t="str">
        <f>Calc2!P8</f>
        <v>entertainment</v>
      </c>
      <c r="L8">
        <f>Calc2!Q8</f>
        <v>13000</v>
      </c>
      <c r="N8" t="str">
        <f>Calc2!D8</f>
        <v>Share Trading</v>
      </c>
      <c r="O8" s="7">
        <f>Calc2!E8</f>
        <v>20000</v>
      </c>
    </row>
    <row r="9" spans="11:15" x14ac:dyDescent="0.3">
      <c r="K9" t="str">
        <f>Calc2!P9</f>
        <v>shopping</v>
      </c>
      <c r="L9">
        <f>Calc2!Q9</f>
        <v>6000</v>
      </c>
    </row>
    <row r="10" spans="11:15" x14ac:dyDescent="0.3">
      <c r="K10" t="str">
        <f>Calc2!P10</f>
        <v>Dining out</v>
      </c>
      <c r="L10">
        <f>Calc2!Q10</f>
        <v>6000</v>
      </c>
    </row>
  </sheetData>
  <conditionalFormatting sqref="L6:L10">
    <cfRule type="dataBar" priority="2">
      <dataBar>
        <cfvo type="min"/>
        <cfvo type="max"/>
        <color rgb="FFFF555A"/>
      </dataBar>
      <extLst>
        <ext xmlns:x14="http://schemas.microsoft.com/office/spreadsheetml/2009/9/main" uri="{B025F937-C7B1-47D3-B67F-A62EFF666E3E}">
          <x14:id>{F19A7C0C-35E5-4D24-9912-2CD484796CB0}</x14:id>
        </ext>
      </extLst>
    </cfRule>
  </conditionalFormatting>
  <conditionalFormatting sqref="O6:O8">
    <cfRule type="dataBar" priority="1">
      <dataBar>
        <cfvo type="min"/>
        <cfvo type="max"/>
        <color rgb="FF63C384"/>
      </dataBar>
      <extLst>
        <ext xmlns:x14="http://schemas.microsoft.com/office/spreadsheetml/2009/9/main" uri="{B025F937-C7B1-47D3-B67F-A62EFF666E3E}">
          <x14:id>{17DF841C-4AFD-4C2E-9BA4-CD8934B1E039}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19A7C0C-35E5-4D24-9912-2CD484796CB0}">
            <x14:dataBar minLength="0" maxLength="100" border="1" negativeBarBorderColorSameAsPositive="0">
              <x14:cfvo type="autoMin"/>
              <x14:cfvo type="autoMax"/>
              <x14:borderColor rgb="FFFF555A"/>
              <x14:negativeFillColor rgb="FFFF0000"/>
              <x14:negativeBorderColor rgb="FFFF0000"/>
              <x14:axisColor rgb="FF000000"/>
            </x14:dataBar>
          </x14:cfRule>
          <xm:sqref>L6:L10</xm:sqref>
        </x14:conditionalFormatting>
        <x14:conditionalFormatting xmlns:xm="http://schemas.microsoft.com/office/excel/2006/main">
          <x14:cfRule type="dataBar" id="{17DF841C-4AFD-4C2E-9BA4-CD8934B1E039}">
            <x14:dataBar minLength="0" maxLength="100" gradient="0">
              <x14:cfvo type="autoMin"/>
              <x14:cfvo type="autoMax"/>
              <x14:negativeFillColor rgb="FFFF0000"/>
              <x14:axisColor rgb="FF000000"/>
            </x14:dataBar>
          </x14:cfRule>
          <xm:sqref>O6:O8</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CFD06-3746-42C9-8DFF-5080374119BA}">
  <dimension ref="A1:Q12"/>
  <sheetViews>
    <sheetView workbookViewId="0">
      <selection activeCell="A4" sqref="A4"/>
    </sheetView>
  </sheetViews>
  <sheetFormatPr defaultRowHeight="14.4" x14ac:dyDescent="0.3"/>
  <cols>
    <col min="1" max="1" width="12.5546875" bestFit="1" customWidth="1"/>
    <col min="2" max="2" width="14.44140625" bestFit="1" customWidth="1"/>
    <col min="4" max="4" width="15.33203125" customWidth="1"/>
    <col min="7" max="7" width="13.21875" bestFit="1" customWidth="1"/>
    <col min="8" max="8" width="14.44140625" bestFit="1" customWidth="1"/>
    <col min="10" max="10" width="13" customWidth="1"/>
    <col min="13" max="13" width="12.6640625" bestFit="1" customWidth="1"/>
    <col min="14" max="14" width="14.44140625" bestFit="1" customWidth="1"/>
  </cols>
  <sheetData>
    <row r="1" spans="1:17" x14ac:dyDescent="0.3">
      <c r="A1" t="s">
        <v>44</v>
      </c>
      <c r="G1" t="s">
        <v>47</v>
      </c>
      <c r="M1" t="s">
        <v>48</v>
      </c>
    </row>
    <row r="3" spans="1:17" x14ac:dyDescent="0.3">
      <c r="A3" s="5" t="s">
        <v>1</v>
      </c>
      <c r="B3" t="s" vm="1">
        <v>3</v>
      </c>
      <c r="G3" s="5" t="s">
        <v>1</v>
      </c>
      <c r="H3" t="s" vm="2">
        <v>7</v>
      </c>
      <c r="M3" s="5" t="s">
        <v>1</v>
      </c>
      <c r="N3" t="s" vm="2">
        <v>7</v>
      </c>
    </row>
    <row r="5" spans="1:17" x14ac:dyDescent="0.3">
      <c r="A5" s="5" t="s">
        <v>21</v>
      </c>
      <c r="B5" t="s">
        <v>28</v>
      </c>
      <c r="D5" t="s">
        <v>45</v>
      </c>
      <c r="E5" t="s">
        <v>17</v>
      </c>
      <c r="G5" s="5" t="s">
        <v>21</v>
      </c>
      <c r="H5" t="s">
        <v>28</v>
      </c>
      <c r="J5" t="s">
        <v>46</v>
      </c>
      <c r="K5" t="s">
        <v>17</v>
      </c>
      <c r="M5" s="5" t="s">
        <v>21</v>
      </c>
      <c r="N5" t="s">
        <v>28</v>
      </c>
      <c r="P5" t="s">
        <v>7</v>
      </c>
      <c r="Q5" t="s">
        <v>17</v>
      </c>
    </row>
    <row r="6" spans="1:17" x14ac:dyDescent="0.3">
      <c r="A6" s="6" t="s">
        <v>2</v>
      </c>
      <c r="B6" s="7">
        <v>295000</v>
      </c>
      <c r="D6" s="6" t="str">
        <f t="shared" ref="D6:E8" si="0">A6</f>
        <v>Salary</v>
      </c>
      <c r="E6" s="7">
        <f t="shared" si="0"/>
        <v>295000</v>
      </c>
      <c r="G6" s="6" t="s">
        <v>8</v>
      </c>
      <c r="H6" s="7">
        <v>6000</v>
      </c>
      <c r="J6" s="6" t="s">
        <v>8</v>
      </c>
      <c r="K6" s="7">
        <f>H6</f>
        <v>6000</v>
      </c>
      <c r="M6" s="6" t="s">
        <v>9</v>
      </c>
      <c r="N6" s="7">
        <v>22000</v>
      </c>
      <c r="P6" s="6" t="str">
        <f t="shared" ref="P6:Q10" si="1">M6</f>
        <v>Insurance</v>
      </c>
      <c r="Q6" s="7">
        <f t="shared" si="1"/>
        <v>22000</v>
      </c>
    </row>
    <row r="7" spans="1:17" x14ac:dyDescent="0.3">
      <c r="A7" s="6" t="s">
        <v>19</v>
      </c>
      <c r="B7" s="7">
        <v>126000</v>
      </c>
      <c r="D7" s="6" t="str">
        <f t="shared" si="0"/>
        <v>freelancing</v>
      </c>
      <c r="E7" s="7">
        <f t="shared" si="0"/>
        <v>126000</v>
      </c>
      <c r="G7" s="6" t="s">
        <v>11</v>
      </c>
      <c r="H7" s="7">
        <v>13000</v>
      </c>
      <c r="J7" s="6" t="s">
        <v>11</v>
      </c>
      <c r="K7" s="7">
        <f t="shared" ref="K7:K12" si="2">H7</f>
        <v>13000</v>
      </c>
      <c r="M7" s="6" t="s">
        <v>6</v>
      </c>
      <c r="N7" s="7">
        <v>18000</v>
      </c>
      <c r="P7" s="6" t="str">
        <f t="shared" si="1"/>
        <v>Rent</v>
      </c>
      <c r="Q7" s="7">
        <f t="shared" si="1"/>
        <v>18000</v>
      </c>
    </row>
    <row r="8" spans="1:17" x14ac:dyDescent="0.3">
      <c r="A8" s="6" t="s">
        <v>4</v>
      </c>
      <c r="B8" s="7">
        <v>20000</v>
      </c>
      <c r="D8" s="6" t="str">
        <f t="shared" si="0"/>
        <v>Share Trading</v>
      </c>
      <c r="E8" s="7">
        <f t="shared" si="0"/>
        <v>20000</v>
      </c>
      <c r="G8" s="6" t="s">
        <v>9</v>
      </c>
      <c r="H8" s="7">
        <v>22000</v>
      </c>
      <c r="J8" s="6" t="s">
        <v>9</v>
      </c>
      <c r="K8" s="7">
        <f t="shared" si="2"/>
        <v>22000</v>
      </c>
      <c r="M8" s="6" t="s">
        <v>11</v>
      </c>
      <c r="N8" s="7">
        <v>13000</v>
      </c>
      <c r="P8" s="6" t="str">
        <f t="shared" si="1"/>
        <v>entertainment</v>
      </c>
      <c r="Q8" s="7">
        <f t="shared" si="1"/>
        <v>13000</v>
      </c>
    </row>
    <row r="9" spans="1:17" x14ac:dyDescent="0.3">
      <c r="G9" s="6" t="s">
        <v>13</v>
      </c>
      <c r="H9" s="7">
        <v>2000</v>
      </c>
      <c r="J9" s="6" t="s">
        <v>13</v>
      </c>
      <c r="K9" s="7">
        <f t="shared" si="2"/>
        <v>2000</v>
      </c>
      <c r="M9" s="6" t="s">
        <v>12</v>
      </c>
      <c r="N9" s="7">
        <v>6000</v>
      </c>
      <c r="P9" s="6" t="str">
        <f t="shared" si="1"/>
        <v>shopping</v>
      </c>
      <c r="Q9" s="7">
        <f t="shared" si="1"/>
        <v>6000</v>
      </c>
    </row>
    <row r="10" spans="1:17" x14ac:dyDescent="0.3">
      <c r="G10" s="6" t="s">
        <v>6</v>
      </c>
      <c r="H10" s="7">
        <v>18000</v>
      </c>
      <c r="J10" s="6" t="s">
        <v>6</v>
      </c>
      <c r="K10" s="7">
        <f t="shared" si="2"/>
        <v>18000</v>
      </c>
      <c r="M10" s="6" t="s">
        <v>8</v>
      </c>
      <c r="N10" s="7">
        <v>6000</v>
      </c>
      <c r="P10" s="6" t="str">
        <f t="shared" si="1"/>
        <v>Dining out</v>
      </c>
      <c r="Q10" s="7">
        <f t="shared" si="1"/>
        <v>6000</v>
      </c>
    </row>
    <row r="11" spans="1:17" x14ac:dyDescent="0.3">
      <c r="G11" s="6" t="s">
        <v>12</v>
      </c>
      <c r="H11" s="7">
        <v>6000</v>
      </c>
      <c r="J11" s="6" t="s">
        <v>12</v>
      </c>
      <c r="K11" s="7">
        <f t="shared" si="2"/>
        <v>6000</v>
      </c>
      <c r="P11" s="6"/>
      <c r="Q11" s="7"/>
    </row>
    <row r="12" spans="1:17" x14ac:dyDescent="0.3">
      <c r="G12" s="6" t="s">
        <v>10</v>
      </c>
      <c r="H12" s="7">
        <v>1000</v>
      </c>
      <c r="J12" s="6" t="s">
        <v>10</v>
      </c>
      <c r="K12" s="7">
        <f t="shared" si="2"/>
        <v>1000</v>
      </c>
      <c r="P12" s="6"/>
      <c r="Q12" s="7"/>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E50A-AB72-4B97-A61B-B2BE27BEE09F}">
  <dimension ref="A1:R39"/>
  <sheetViews>
    <sheetView topLeftCell="A3" workbookViewId="0">
      <selection activeCell="D50" sqref="D50"/>
    </sheetView>
  </sheetViews>
  <sheetFormatPr defaultRowHeight="14.4" x14ac:dyDescent="0.3"/>
  <cols>
    <col min="1" max="1" width="13.44140625" customWidth="1"/>
    <col min="2" max="2" width="11.21875" bestFit="1" customWidth="1"/>
    <col min="3" max="3" width="12.33203125" bestFit="1" customWidth="1"/>
    <col min="4" max="4" width="12" bestFit="1" customWidth="1"/>
    <col min="5" max="5" width="20.33203125" customWidth="1"/>
    <col min="6" max="6" width="28.109375" customWidth="1"/>
    <col min="17" max="17" width="13.21875" bestFit="1" customWidth="1"/>
  </cols>
  <sheetData>
    <row r="1" spans="1:18" x14ac:dyDescent="0.3">
      <c r="A1" s="10" t="s">
        <v>14</v>
      </c>
      <c r="B1" s="10"/>
      <c r="C1" s="10"/>
      <c r="D1" s="10"/>
      <c r="E1" s="10"/>
      <c r="F1" s="10"/>
    </row>
    <row r="3" spans="1:18" x14ac:dyDescent="0.3">
      <c r="A3" s="2" t="s">
        <v>15</v>
      </c>
      <c r="B3" s="2" t="s">
        <v>16</v>
      </c>
      <c r="C3" s="2" t="s">
        <v>17</v>
      </c>
      <c r="D3" s="2" t="s">
        <v>0</v>
      </c>
      <c r="E3" s="2" t="s">
        <v>1</v>
      </c>
      <c r="F3" s="2" t="s">
        <v>18</v>
      </c>
    </row>
    <row r="4" spans="1:18" x14ac:dyDescent="0.3">
      <c r="A4" s="3">
        <v>45658</v>
      </c>
      <c r="B4" t="str">
        <f>TEXT(Table2[[#This Row],[Date]],"MMMM")</f>
        <v>January</v>
      </c>
      <c r="C4">
        <v>50000</v>
      </c>
      <c r="D4" t="s">
        <v>2</v>
      </c>
      <c r="E4" t="str">
        <f>VLOOKUP(Table2[[#This Row],[Item]],Table1[],2,FALSE)</f>
        <v>Income</v>
      </c>
    </row>
    <row r="5" spans="1:18" x14ac:dyDescent="0.3">
      <c r="A5" s="3">
        <v>45659</v>
      </c>
      <c r="B5" t="str">
        <f>TEXT(Table2[[#This Row],[Date]],"MMMM")</f>
        <v>January</v>
      </c>
      <c r="C5">
        <v>30000</v>
      </c>
      <c r="D5" t="s">
        <v>19</v>
      </c>
      <c r="E5" t="str">
        <f>VLOOKUP(Table2[[#This Row],[Item]],Table1[],2,FALSE)</f>
        <v>Income</v>
      </c>
    </row>
    <row r="6" spans="1:18" x14ac:dyDescent="0.3">
      <c r="A6" s="3">
        <v>45660</v>
      </c>
      <c r="B6" t="str">
        <f>TEXT(Table2[[#This Row],[Date]],"MMMM")</f>
        <v>January</v>
      </c>
      <c r="C6">
        <v>3000</v>
      </c>
      <c r="D6" t="s">
        <v>6</v>
      </c>
      <c r="E6" t="str">
        <f>VLOOKUP(Table2[[#This Row],[Item]],Table1[],2,FALSE)</f>
        <v>Expense</v>
      </c>
    </row>
    <row r="7" spans="1:18" x14ac:dyDescent="0.3">
      <c r="A7" s="3">
        <v>45661</v>
      </c>
      <c r="B7" t="str">
        <f>TEXT(Table2[[#This Row],[Date]],"MMMM")</f>
        <v>January</v>
      </c>
      <c r="C7">
        <v>6000</v>
      </c>
      <c r="D7" t="s">
        <v>4</v>
      </c>
      <c r="E7" t="str">
        <f>VLOOKUP(Table2[[#This Row],[Item]],Table1[],2,FALSE)</f>
        <v>Income</v>
      </c>
      <c r="Q7" s="1" t="s">
        <v>0</v>
      </c>
      <c r="R7" s="1" t="s">
        <v>1</v>
      </c>
    </row>
    <row r="8" spans="1:18" x14ac:dyDescent="0.3">
      <c r="A8" s="3">
        <v>45662</v>
      </c>
      <c r="B8" t="str">
        <f>TEXT(Table2[[#This Row],[Date]],"MMMM")</f>
        <v>January</v>
      </c>
      <c r="C8">
        <v>10000</v>
      </c>
      <c r="D8" t="s">
        <v>9</v>
      </c>
      <c r="E8" t="str">
        <f>VLOOKUP(Table2[[#This Row],[Item]],Table1[],2,FALSE)</f>
        <v>Expense</v>
      </c>
      <c r="Q8" t="s">
        <v>2</v>
      </c>
      <c r="R8" t="s">
        <v>3</v>
      </c>
    </row>
    <row r="9" spans="1:18" x14ac:dyDescent="0.3">
      <c r="A9" s="3">
        <v>45663</v>
      </c>
      <c r="B9" t="str">
        <f>TEXT(Table2[[#This Row],[Date]],"MMMM")</f>
        <v>January</v>
      </c>
      <c r="C9">
        <v>2000</v>
      </c>
      <c r="D9" t="s">
        <v>8</v>
      </c>
      <c r="E9" t="str">
        <f>VLOOKUP(Table2[[#This Row],[Item]],Table1[],2,FALSE)</f>
        <v>Expense</v>
      </c>
      <c r="Q9" t="s">
        <v>4</v>
      </c>
      <c r="R9" t="s">
        <v>3</v>
      </c>
    </row>
    <row r="10" spans="1:18" x14ac:dyDescent="0.3">
      <c r="A10" s="3">
        <v>45690</v>
      </c>
      <c r="B10" t="str">
        <f>TEXT(Table2[[#This Row],[Date]],"MMMM")</f>
        <v>February</v>
      </c>
      <c r="C10">
        <v>50000</v>
      </c>
      <c r="D10" t="s">
        <v>2</v>
      </c>
      <c r="E10" t="str">
        <f>VLOOKUP(Table2[[#This Row],[Item]],Table1[],2,FALSE)</f>
        <v>Income</v>
      </c>
      <c r="Q10" t="s">
        <v>5</v>
      </c>
      <c r="R10" t="s">
        <v>3</v>
      </c>
    </row>
    <row r="11" spans="1:18" x14ac:dyDescent="0.3">
      <c r="A11" s="3">
        <v>45692</v>
      </c>
      <c r="B11" t="str">
        <f>TEXT(Table2[[#This Row],[Date]],"MMMM")</f>
        <v>February</v>
      </c>
      <c r="C11">
        <v>25000</v>
      </c>
      <c r="D11" t="s">
        <v>5</v>
      </c>
      <c r="E11" t="str">
        <f>VLOOKUP(Table2[[#This Row],[Item]],Table1[],2,FALSE)</f>
        <v>Income</v>
      </c>
      <c r="Q11" t="s">
        <v>6</v>
      </c>
      <c r="R11" t="s">
        <v>7</v>
      </c>
    </row>
    <row r="12" spans="1:18" x14ac:dyDescent="0.3">
      <c r="A12" s="3">
        <v>45695</v>
      </c>
      <c r="B12" t="str">
        <f>TEXT(Table2[[#This Row],[Date]],"MMMM")</f>
        <v>February</v>
      </c>
      <c r="C12">
        <v>3000</v>
      </c>
      <c r="D12" t="s">
        <v>12</v>
      </c>
      <c r="E12" t="str">
        <f>VLOOKUP(Table2[[#This Row],[Item]],Table1[],2,FALSE)</f>
        <v>Expense</v>
      </c>
      <c r="Q12" t="s">
        <v>8</v>
      </c>
      <c r="R12" t="s">
        <v>7</v>
      </c>
    </row>
    <row r="13" spans="1:18" x14ac:dyDescent="0.3">
      <c r="A13" s="3">
        <v>45697</v>
      </c>
      <c r="B13" t="str">
        <f>TEXT(Table2[[#This Row],[Date]],"MMMM")</f>
        <v>February</v>
      </c>
      <c r="C13">
        <v>6000</v>
      </c>
      <c r="D13" t="s">
        <v>11</v>
      </c>
      <c r="E13" t="str">
        <f>VLOOKUP(Table2[[#This Row],[Item]],Table1[],2,FALSE)</f>
        <v>Expense</v>
      </c>
      <c r="Q13" t="s">
        <v>9</v>
      </c>
      <c r="R13" t="s">
        <v>7</v>
      </c>
    </row>
    <row r="14" spans="1:18" x14ac:dyDescent="0.3">
      <c r="A14" s="3">
        <v>45703</v>
      </c>
      <c r="B14" t="str">
        <f>TEXT(Table2[[#This Row],[Date]],"MMMM")</f>
        <v>February</v>
      </c>
      <c r="C14">
        <v>10000</v>
      </c>
      <c r="D14" t="s">
        <v>9</v>
      </c>
      <c r="E14" t="str">
        <f>VLOOKUP(Table2[[#This Row],[Item]],Table1[],2,FALSE)</f>
        <v>Expense</v>
      </c>
      <c r="Q14" t="s">
        <v>10</v>
      </c>
      <c r="R14" t="s">
        <v>7</v>
      </c>
    </row>
    <row r="15" spans="1:18" x14ac:dyDescent="0.3">
      <c r="A15" s="3">
        <v>45716</v>
      </c>
      <c r="B15" t="str">
        <f>TEXT(Table2[[#This Row],[Date]],"MMMM")</f>
        <v>February</v>
      </c>
      <c r="C15">
        <v>20000</v>
      </c>
      <c r="D15" t="s">
        <v>5</v>
      </c>
      <c r="E15" t="str">
        <f>VLOOKUP(Table2[[#This Row],[Item]],Table1[],2,FALSE)</f>
        <v>Income</v>
      </c>
      <c r="Q15" t="s">
        <v>11</v>
      </c>
      <c r="R15" t="s">
        <v>7</v>
      </c>
    </row>
    <row r="16" spans="1:18" x14ac:dyDescent="0.3">
      <c r="A16" s="3">
        <v>45718</v>
      </c>
      <c r="B16" t="str">
        <f>TEXT(Table2[[#This Row],[Date]],"MMMM")</f>
        <v>March</v>
      </c>
      <c r="C16">
        <v>45000</v>
      </c>
      <c r="D16" t="s">
        <v>2</v>
      </c>
      <c r="E16" t="str">
        <f>VLOOKUP(Table2[[#This Row],[Item]],Table1[],2,FALSE)</f>
        <v>Income</v>
      </c>
      <c r="Q16" t="s">
        <v>12</v>
      </c>
      <c r="R16" t="s">
        <v>7</v>
      </c>
    </row>
    <row r="17" spans="1:18" x14ac:dyDescent="0.3">
      <c r="A17" s="3">
        <v>45720</v>
      </c>
      <c r="B17" t="str">
        <f>TEXT(Table2[[#This Row],[Date]],"MMMM")</f>
        <v>March</v>
      </c>
      <c r="C17">
        <v>20000</v>
      </c>
      <c r="D17" t="s">
        <v>5</v>
      </c>
      <c r="E17" t="str">
        <f>VLOOKUP(Table2[[#This Row],[Item]],Table1[],2,FALSE)</f>
        <v>Income</v>
      </c>
      <c r="Q17" t="s">
        <v>13</v>
      </c>
      <c r="R17" t="s">
        <v>7</v>
      </c>
    </row>
    <row r="18" spans="1:18" x14ac:dyDescent="0.3">
      <c r="A18" s="3">
        <v>45723</v>
      </c>
      <c r="B18" t="str">
        <f>TEXT(Table2[[#This Row],[Date]],"MMMM")</f>
        <v>March</v>
      </c>
      <c r="C18">
        <v>3000</v>
      </c>
      <c r="D18" t="s">
        <v>12</v>
      </c>
      <c r="E18" t="str">
        <f>VLOOKUP(Table2[[#This Row],[Item]],Table1[],2,FALSE)</f>
        <v>Expense</v>
      </c>
      <c r="Q18" t="s">
        <v>12</v>
      </c>
      <c r="R18" t="s">
        <v>7</v>
      </c>
    </row>
    <row r="19" spans="1:18" x14ac:dyDescent="0.3">
      <c r="A19" s="3">
        <v>45725</v>
      </c>
      <c r="B19" t="str">
        <f>TEXT(Table2[[#This Row],[Date]],"MMMM")</f>
        <v>March</v>
      </c>
      <c r="C19">
        <v>6000</v>
      </c>
      <c r="D19" t="s">
        <v>11</v>
      </c>
      <c r="E19" t="str">
        <f>VLOOKUP(Table2[[#This Row],[Item]],Table1[],2,FALSE)</f>
        <v>Expense</v>
      </c>
    </row>
    <row r="20" spans="1:18" x14ac:dyDescent="0.3">
      <c r="A20" s="3">
        <v>45731</v>
      </c>
      <c r="B20" t="str">
        <f>TEXT(Table2[[#This Row],[Date]],"MMMM")</f>
        <v>March</v>
      </c>
      <c r="C20">
        <v>1000</v>
      </c>
      <c r="D20" t="s">
        <v>9</v>
      </c>
      <c r="E20" t="str">
        <f>VLOOKUP(Table2[[#This Row],[Item]],Table1[],2,FALSE)</f>
        <v>Expense</v>
      </c>
    </row>
    <row r="21" spans="1:18" x14ac:dyDescent="0.3">
      <c r="A21" s="3">
        <v>45744</v>
      </c>
      <c r="B21" t="str">
        <f>TEXT(Table2[[#This Row],[Date]],"MMMM")</f>
        <v>March</v>
      </c>
      <c r="C21">
        <v>20000</v>
      </c>
      <c r="D21" t="s">
        <v>5</v>
      </c>
      <c r="E21" t="str">
        <f>VLOOKUP(Table2[[#This Row],[Item]],Table1[],2,FALSE)</f>
        <v>Income</v>
      </c>
    </row>
    <row r="22" spans="1:18" x14ac:dyDescent="0.3">
      <c r="A22" s="3">
        <v>45748</v>
      </c>
      <c r="B22" t="str">
        <f>TEXT(Table2[[#This Row],[Date]],"MMMM")</f>
        <v>April</v>
      </c>
      <c r="C22">
        <v>50000</v>
      </c>
      <c r="D22" t="s">
        <v>2</v>
      </c>
      <c r="E22" t="str">
        <f>VLOOKUP(Table2[[#This Row],[Item]],Table1[],2,FALSE)</f>
        <v>Income</v>
      </c>
    </row>
    <row r="23" spans="1:18" x14ac:dyDescent="0.3">
      <c r="A23" s="3">
        <v>45749</v>
      </c>
      <c r="B23" t="str">
        <f>TEXT(Table2[[#This Row],[Date]],"MMMM")</f>
        <v>April</v>
      </c>
      <c r="C23">
        <v>5000</v>
      </c>
      <c r="D23" t="s">
        <v>19</v>
      </c>
      <c r="E23" t="str">
        <f>VLOOKUP(Table2[[#This Row],[Item]],Table1[],2,FALSE)</f>
        <v>Income</v>
      </c>
    </row>
    <row r="24" spans="1:18" x14ac:dyDescent="0.3">
      <c r="A24" s="3">
        <v>45750</v>
      </c>
      <c r="B24" t="str">
        <f>TEXT(Table2[[#This Row],[Date]],"MMMM")</f>
        <v>April</v>
      </c>
      <c r="C24">
        <v>3000</v>
      </c>
      <c r="D24" t="s">
        <v>6</v>
      </c>
      <c r="E24" t="str">
        <f>VLOOKUP(Table2[[#This Row],[Item]],Table1[],2,FALSE)</f>
        <v>Expense</v>
      </c>
    </row>
    <row r="25" spans="1:18" x14ac:dyDescent="0.3">
      <c r="A25" s="3">
        <v>45751</v>
      </c>
      <c r="B25" t="str">
        <f>TEXT(Table2[[#This Row],[Date]],"MMMM")</f>
        <v>April</v>
      </c>
      <c r="C25">
        <v>6000</v>
      </c>
      <c r="D25" t="s">
        <v>4</v>
      </c>
      <c r="E25" t="str">
        <f>VLOOKUP(Table2[[#This Row],[Item]],Table1[],2,FALSE)</f>
        <v>Income</v>
      </c>
    </row>
    <row r="26" spans="1:18" x14ac:dyDescent="0.3">
      <c r="A26" s="3">
        <v>45752</v>
      </c>
      <c r="B26" t="str">
        <f>TEXT(Table2[[#This Row],[Date]],"MMMM")</f>
        <v>April</v>
      </c>
      <c r="C26">
        <v>1000</v>
      </c>
      <c r="D26" t="s">
        <v>9</v>
      </c>
      <c r="E26" t="str">
        <f>VLOOKUP(Table2[[#This Row],[Item]],Table1[],2,FALSE)</f>
        <v>Expense</v>
      </c>
    </row>
    <row r="27" spans="1:18" x14ac:dyDescent="0.3">
      <c r="A27" s="3">
        <v>45753</v>
      </c>
      <c r="B27" t="str">
        <f>TEXT(Table2[[#This Row],[Date]],"MMMM")</f>
        <v>April</v>
      </c>
      <c r="C27">
        <v>2000</v>
      </c>
      <c r="D27" t="s">
        <v>8</v>
      </c>
      <c r="E27" t="str">
        <f>VLOOKUP(Table2[[#This Row],[Item]],Table1[],2,FALSE)</f>
        <v>Expense</v>
      </c>
    </row>
    <row r="28" spans="1:18" x14ac:dyDescent="0.3">
      <c r="A28" s="3">
        <v>45778</v>
      </c>
      <c r="B28" t="str">
        <f>TEXT(Table2[[#This Row],[Date]],"MMMM")</f>
        <v>May</v>
      </c>
      <c r="C28">
        <v>50000</v>
      </c>
      <c r="D28" t="s">
        <v>2</v>
      </c>
      <c r="E28" t="str">
        <f>VLOOKUP(Table2[[#This Row],[Item]],Table1[],2,FALSE)</f>
        <v>Income</v>
      </c>
    </row>
    <row r="29" spans="1:18" x14ac:dyDescent="0.3">
      <c r="A29" s="3">
        <v>45779</v>
      </c>
      <c r="B29" t="str">
        <f>TEXT(Table2[[#This Row],[Date]],"MMMM")</f>
        <v>May</v>
      </c>
      <c r="C29">
        <v>3000</v>
      </c>
      <c r="D29" t="s">
        <v>4</v>
      </c>
      <c r="E29" t="str">
        <f>VLOOKUP(Table2[[#This Row],[Item]],Table1[],2,FALSE)</f>
        <v>Income</v>
      </c>
    </row>
    <row r="30" spans="1:18" x14ac:dyDescent="0.3">
      <c r="A30" s="3">
        <v>45780</v>
      </c>
      <c r="B30" t="str">
        <f>TEXT(Table2[[#This Row],[Date]],"MMMM")</f>
        <v>May</v>
      </c>
      <c r="C30">
        <v>3000</v>
      </c>
      <c r="D30" t="s">
        <v>5</v>
      </c>
      <c r="E30" t="str">
        <f>VLOOKUP(Table2[[#This Row],[Item]],Table1[],2,FALSE)</f>
        <v>Income</v>
      </c>
    </row>
    <row r="31" spans="1:18" x14ac:dyDescent="0.3">
      <c r="A31" s="3">
        <v>45781</v>
      </c>
      <c r="B31" t="str">
        <f>TEXT(Table2[[#This Row],[Date]],"MMMM")</f>
        <v>May</v>
      </c>
      <c r="C31">
        <v>6000</v>
      </c>
      <c r="D31" t="s">
        <v>6</v>
      </c>
      <c r="E31" t="str">
        <f>VLOOKUP(Table2[[#This Row],[Item]],Table1[],2,FALSE)</f>
        <v>Expense</v>
      </c>
    </row>
    <row r="32" spans="1:18" x14ac:dyDescent="0.3">
      <c r="A32" s="3">
        <v>45782</v>
      </c>
      <c r="B32" t="str">
        <f>TEXT(Table2[[#This Row],[Date]],"MMMM")</f>
        <v>May</v>
      </c>
      <c r="C32">
        <v>1000</v>
      </c>
      <c r="D32" t="s">
        <v>10</v>
      </c>
      <c r="E32" t="str">
        <f>VLOOKUP(Table2[[#This Row],[Item]],Table1[],2,FALSE)</f>
        <v>Expense</v>
      </c>
    </row>
    <row r="33" spans="1:5" x14ac:dyDescent="0.3">
      <c r="A33" s="3">
        <v>45783</v>
      </c>
      <c r="B33" t="str">
        <f>TEXT(Table2[[#This Row],[Date]],"MMMM")</f>
        <v>May</v>
      </c>
      <c r="C33">
        <v>2000</v>
      </c>
      <c r="D33" t="s">
        <v>8</v>
      </c>
      <c r="E33" t="str">
        <f>VLOOKUP(Table2[[#This Row],[Item]],Table1[],2,FALSE)</f>
        <v>Expense</v>
      </c>
    </row>
    <row r="34" spans="1:5" x14ac:dyDescent="0.3">
      <c r="A34" s="3">
        <v>45809</v>
      </c>
      <c r="B34" t="str">
        <f>TEXT(Table2[[#This Row],[Date]],"MMMM")</f>
        <v>June</v>
      </c>
      <c r="C34">
        <v>50000</v>
      </c>
      <c r="D34" t="s">
        <v>2</v>
      </c>
      <c r="E34" t="str">
        <f>VLOOKUP(Table2[[#This Row],[Item]],Table1[],2,FALSE)</f>
        <v>Income</v>
      </c>
    </row>
    <row r="35" spans="1:5" x14ac:dyDescent="0.3">
      <c r="A35" s="3">
        <v>45810</v>
      </c>
      <c r="B35" t="str">
        <f>TEXT(Table2[[#This Row],[Date]],"MMMM")</f>
        <v>June</v>
      </c>
      <c r="C35">
        <v>5000</v>
      </c>
      <c r="D35" t="s">
        <v>4</v>
      </c>
      <c r="E35" t="str">
        <f>VLOOKUP(Table2[[#This Row],[Item]],Table1[],2,FALSE)</f>
        <v>Income</v>
      </c>
    </row>
    <row r="36" spans="1:5" x14ac:dyDescent="0.3">
      <c r="A36" s="3">
        <v>45811</v>
      </c>
      <c r="B36" t="str">
        <f>TEXT(Table2[[#This Row],[Date]],"MMMM")</f>
        <v>June</v>
      </c>
      <c r="C36">
        <v>3000</v>
      </c>
      <c r="D36" t="s">
        <v>5</v>
      </c>
      <c r="E36" t="str">
        <f>VLOOKUP(Table2[[#This Row],[Item]],Table1[],2,FALSE)</f>
        <v>Income</v>
      </c>
    </row>
    <row r="37" spans="1:5" x14ac:dyDescent="0.3">
      <c r="A37" s="3">
        <v>45812</v>
      </c>
      <c r="B37" t="str">
        <f>TEXT(Table2[[#This Row],[Date]],"MMMM")</f>
        <v>June</v>
      </c>
      <c r="C37">
        <v>6000</v>
      </c>
      <c r="D37" t="s">
        <v>6</v>
      </c>
      <c r="E37" t="str">
        <f>VLOOKUP(Table2[[#This Row],[Item]],Table1[],2,FALSE)</f>
        <v>Expense</v>
      </c>
    </row>
    <row r="38" spans="1:5" x14ac:dyDescent="0.3">
      <c r="A38" s="3">
        <v>45813</v>
      </c>
      <c r="B38" t="str">
        <f>TEXT(Table2[[#This Row],[Date]],"MMMM")</f>
        <v>June</v>
      </c>
      <c r="C38">
        <v>1000</v>
      </c>
      <c r="D38" t="s">
        <v>11</v>
      </c>
      <c r="E38" t="str">
        <f>VLOOKUP(Table2[[#This Row],[Item]],Table1[],2,FALSE)</f>
        <v>Expense</v>
      </c>
    </row>
    <row r="39" spans="1:5" x14ac:dyDescent="0.3">
      <c r="A39" s="3">
        <v>45814</v>
      </c>
      <c r="B39" t="str">
        <f>TEXT(Table2[[#This Row],[Date]],"MMMM")</f>
        <v>June</v>
      </c>
      <c r="C39">
        <v>2000</v>
      </c>
      <c r="D39" t="s">
        <v>13</v>
      </c>
      <c r="E39" t="str">
        <f>VLOOKUP(Table2[[#This Row],[Item]],Table1[],2,FALSE)</f>
        <v>Expense</v>
      </c>
    </row>
  </sheetData>
  <mergeCells count="1">
    <mergeCell ref="A1:F1"/>
  </mergeCells>
  <dataValidations count="1">
    <dataValidation type="list" allowBlank="1" showInputMessage="1" showErrorMessage="1" sqref="D4:D39" xr:uid="{E44E0724-7565-4820-8287-6CC6B3E8FC9D}">
      <formula1>$Q$8:$Q$18</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AE86-6F05-4EA5-A80C-C902F694F4A8}">
  <dimension ref="A1:R16"/>
  <sheetViews>
    <sheetView topLeftCell="G1" workbookViewId="0">
      <selection activeCell="A4" sqref="A4"/>
    </sheetView>
  </sheetViews>
  <sheetFormatPr defaultRowHeight="14.4" x14ac:dyDescent="0.3"/>
  <cols>
    <col min="1" max="1" width="12.5546875" bestFit="1" customWidth="1"/>
    <col min="2" max="2" width="14.44140625" bestFit="1" customWidth="1"/>
    <col min="3" max="3" width="7.5546875" bestFit="1" customWidth="1"/>
    <col min="4" max="4" width="10.77734375" bestFit="1" customWidth="1"/>
    <col min="5" max="5" width="9.77734375" customWidth="1"/>
    <col min="6" max="6" width="3.77734375" customWidth="1"/>
    <col min="7" max="7" width="12.5546875" bestFit="1" customWidth="1"/>
    <col min="8" max="8" width="14.44140625" bestFit="1" customWidth="1"/>
    <col min="12" max="12" width="10.33203125" bestFit="1" customWidth="1"/>
    <col min="13" max="13" width="4.21875" customWidth="1"/>
    <col min="14" max="14" width="12.5546875" bestFit="1" customWidth="1"/>
    <col min="15" max="15" width="14.44140625" bestFit="1" customWidth="1"/>
  </cols>
  <sheetData>
    <row r="1" spans="1:18" x14ac:dyDescent="0.3">
      <c r="A1" s="11" t="s">
        <v>20</v>
      </c>
      <c r="B1" s="11"/>
      <c r="C1" s="11"/>
      <c r="G1" s="11" t="s">
        <v>40</v>
      </c>
      <c r="H1" s="11"/>
      <c r="I1" s="11"/>
      <c r="N1" s="11" t="s">
        <v>42</v>
      </c>
      <c r="O1" s="11"/>
      <c r="P1" s="11"/>
    </row>
    <row r="2" spans="1:18" x14ac:dyDescent="0.3">
      <c r="A2" s="5" t="s">
        <v>1</v>
      </c>
      <c r="B2" t="s" vm="1">
        <v>3</v>
      </c>
      <c r="C2" s="4"/>
      <c r="G2" s="5" t="s">
        <v>1</v>
      </c>
      <c r="H2" t="s" vm="2">
        <v>7</v>
      </c>
      <c r="I2" s="4"/>
    </row>
    <row r="3" spans="1:18" x14ac:dyDescent="0.3">
      <c r="A3" s="4"/>
      <c r="B3" s="4"/>
      <c r="C3" s="4"/>
      <c r="G3" s="4"/>
      <c r="H3" s="4"/>
      <c r="I3" s="4"/>
      <c r="N3" s="4"/>
      <c r="O3" s="4"/>
    </row>
    <row r="4" spans="1:18" x14ac:dyDescent="0.3">
      <c r="A4" s="5" t="s">
        <v>21</v>
      </c>
      <c r="B4" t="s">
        <v>28</v>
      </c>
      <c r="D4" t="s">
        <v>16</v>
      </c>
      <c r="E4" t="s">
        <v>17</v>
      </c>
      <c r="G4" s="5" t="s">
        <v>21</v>
      </c>
      <c r="H4" t="s">
        <v>28</v>
      </c>
      <c r="J4" t="s">
        <v>16</v>
      </c>
      <c r="K4" t="s">
        <v>17</v>
      </c>
      <c r="L4" t="s">
        <v>41</v>
      </c>
      <c r="N4" s="5" t="s">
        <v>21</v>
      </c>
      <c r="O4" t="s">
        <v>28</v>
      </c>
    </row>
    <row r="5" spans="1:18" x14ac:dyDescent="0.3">
      <c r="A5" s="6" t="s">
        <v>22</v>
      </c>
      <c r="B5" s="7">
        <v>61000</v>
      </c>
      <c r="D5" t="s">
        <v>29</v>
      </c>
      <c r="E5" s="7">
        <f t="shared" ref="E5:E16" si="0">IF(B5&gt;0,B5,NA())</f>
        <v>61000</v>
      </c>
      <c r="G5" s="6" t="s">
        <v>22</v>
      </c>
      <c r="H5" s="7">
        <v>6000</v>
      </c>
      <c r="J5" t="s">
        <v>29</v>
      </c>
      <c r="K5" s="7">
        <f t="shared" ref="K5:K16" si="1">IF(H5&gt;0,H5,NA())</f>
        <v>6000</v>
      </c>
      <c r="L5" s="8">
        <v>30000</v>
      </c>
      <c r="N5" s="6" t="s">
        <v>7</v>
      </c>
      <c r="O5" s="7">
        <v>68000</v>
      </c>
      <c r="Q5" t="str">
        <f>N5</f>
        <v>Expense</v>
      </c>
      <c r="R5" s="7">
        <f>O5</f>
        <v>68000</v>
      </c>
    </row>
    <row r="6" spans="1:18" x14ac:dyDescent="0.3">
      <c r="A6" s="6" t="s">
        <v>23</v>
      </c>
      <c r="B6" s="7">
        <v>95000</v>
      </c>
      <c r="D6" t="s">
        <v>30</v>
      </c>
      <c r="E6" s="7">
        <f t="shared" si="0"/>
        <v>95000</v>
      </c>
      <c r="G6" s="6" t="s">
        <v>23</v>
      </c>
      <c r="H6" s="7">
        <v>19000</v>
      </c>
      <c r="J6" t="s">
        <v>30</v>
      </c>
      <c r="K6" s="7">
        <f t="shared" si="1"/>
        <v>19000</v>
      </c>
      <c r="L6" s="8">
        <v>30000</v>
      </c>
      <c r="N6" s="6" t="s">
        <v>3</v>
      </c>
      <c r="O6" s="7">
        <v>441000</v>
      </c>
      <c r="Q6" t="str">
        <f t="shared" ref="Q6:Q7" si="2">N6</f>
        <v>Income</v>
      </c>
      <c r="R6" s="7">
        <f>O6</f>
        <v>441000</v>
      </c>
    </row>
    <row r="7" spans="1:18" x14ac:dyDescent="0.3">
      <c r="A7" s="6" t="s">
        <v>24</v>
      </c>
      <c r="B7" s="7">
        <v>86000</v>
      </c>
      <c r="D7" t="s">
        <v>31</v>
      </c>
      <c r="E7" s="7">
        <f t="shared" si="0"/>
        <v>86000</v>
      </c>
      <c r="G7" s="6" t="s">
        <v>24</v>
      </c>
      <c r="H7" s="7">
        <v>15000</v>
      </c>
      <c r="J7" t="s">
        <v>31</v>
      </c>
      <c r="K7" s="7">
        <f t="shared" si="1"/>
        <v>15000</v>
      </c>
      <c r="L7" s="8">
        <v>30000</v>
      </c>
      <c r="N7" t="s">
        <v>43</v>
      </c>
      <c r="O7" s="7">
        <f>O6-O5</f>
        <v>373000</v>
      </c>
      <c r="Q7" t="str">
        <f t="shared" si="2"/>
        <v>Savings</v>
      </c>
      <c r="R7" s="7">
        <f>O7</f>
        <v>373000</v>
      </c>
    </row>
    <row r="8" spans="1:18" x14ac:dyDescent="0.3">
      <c r="A8" s="6" t="s">
        <v>25</v>
      </c>
      <c r="B8" s="7">
        <v>58000</v>
      </c>
      <c r="D8" t="s">
        <v>32</v>
      </c>
      <c r="E8" s="7">
        <f t="shared" si="0"/>
        <v>58000</v>
      </c>
      <c r="G8" s="6" t="s">
        <v>25</v>
      </c>
      <c r="H8" s="7">
        <v>9000</v>
      </c>
      <c r="J8" t="s">
        <v>32</v>
      </c>
      <c r="K8" s="7">
        <f t="shared" si="1"/>
        <v>9000</v>
      </c>
      <c r="L8" s="8">
        <v>30000</v>
      </c>
    </row>
    <row r="9" spans="1:18" x14ac:dyDescent="0.3">
      <c r="A9" s="6" t="s">
        <v>26</v>
      </c>
      <c r="B9" s="7">
        <v>85000</v>
      </c>
      <c r="D9" t="s">
        <v>27</v>
      </c>
      <c r="E9" s="7">
        <f t="shared" si="0"/>
        <v>85000</v>
      </c>
      <c r="G9" s="6" t="s">
        <v>26</v>
      </c>
      <c r="H9" s="7">
        <v>10000</v>
      </c>
      <c r="J9" t="s">
        <v>27</v>
      </c>
      <c r="K9" s="7">
        <f t="shared" si="1"/>
        <v>10000</v>
      </c>
      <c r="L9" s="8">
        <v>30000</v>
      </c>
    </row>
    <row r="10" spans="1:18" x14ac:dyDescent="0.3">
      <c r="A10" s="6" t="s">
        <v>27</v>
      </c>
      <c r="B10" s="7">
        <v>56000</v>
      </c>
      <c r="D10" t="s">
        <v>33</v>
      </c>
      <c r="E10" s="7">
        <f t="shared" si="0"/>
        <v>56000</v>
      </c>
      <c r="G10" s="6" t="s">
        <v>27</v>
      </c>
      <c r="H10" s="7">
        <v>9000</v>
      </c>
      <c r="J10" t="s">
        <v>33</v>
      </c>
      <c r="K10" s="7">
        <f t="shared" si="1"/>
        <v>9000</v>
      </c>
      <c r="L10" s="8">
        <v>30000</v>
      </c>
    </row>
    <row r="11" spans="1:18" x14ac:dyDescent="0.3">
      <c r="D11" t="s">
        <v>34</v>
      </c>
      <c r="E11" s="7" t="e">
        <f t="shared" si="0"/>
        <v>#N/A</v>
      </c>
      <c r="J11" t="s">
        <v>34</v>
      </c>
      <c r="K11" s="7" t="e">
        <f t="shared" si="1"/>
        <v>#N/A</v>
      </c>
      <c r="L11" s="8">
        <v>30000</v>
      </c>
    </row>
    <row r="12" spans="1:18" x14ac:dyDescent="0.3">
      <c r="D12" t="s">
        <v>35</v>
      </c>
      <c r="E12" s="7" t="e">
        <f t="shared" si="0"/>
        <v>#N/A</v>
      </c>
      <c r="J12" t="s">
        <v>35</v>
      </c>
      <c r="K12" s="7" t="e">
        <f t="shared" si="1"/>
        <v>#N/A</v>
      </c>
      <c r="L12" s="8">
        <v>30000</v>
      </c>
    </row>
    <row r="13" spans="1:18" x14ac:dyDescent="0.3">
      <c r="D13" t="s">
        <v>36</v>
      </c>
      <c r="E13" s="7" t="e">
        <f t="shared" si="0"/>
        <v>#N/A</v>
      </c>
      <c r="J13" t="s">
        <v>36</v>
      </c>
      <c r="K13" s="7" t="e">
        <f t="shared" si="1"/>
        <v>#N/A</v>
      </c>
      <c r="L13" s="8">
        <v>30000</v>
      </c>
    </row>
    <row r="14" spans="1:18" x14ac:dyDescent="0.3">
      <c r="D14" t="s">
        <v>37</v>
      </c>
      <c r="E14" s="7" t="e">
        <f t="shared" si="0"/>
        <v>#N/A</v>
      </c>
      <c r="J14" t="s">
        <v>37</v>
      </c>
      <c r="K14" s="7" t="e">
        <f t="shared" si="1"/>
        <v>#N/A</v>
      </c>
      <c r="L14" s="8">
        <v>30000</v>
      </c>
    </row>
    <row r="15" spans="1:18" x14ac:dyDescent="0.3">
      <c r="D15" t="s">
        <v>38</v>
      </c>
      <c r="E15" s="7" t="e">
        <f t="shared" si="0"/>
        <v>#N/A</v>
      </c>
      <c r="J15" t="s">
        <v>38</v>
      </c>
      <c r="K15" s="7" t="e">
        <f t="shared" si="1"/>
        <v>#N/A</v>
      </c>
      <c r="L15" s="8">
        <v>30000</v>
      </c>
    </row>
    <row r="16" spans="1:18" x14ac:dyDescent="0.3">
      <c r="D16" t="s">
        <v>39</v>
      </c>
      <c r="E16" s="7" t="e">
        <f t="shared" si="0"/>
        <v>#N/A</v>
      </c>
      <c r="J16" t="s">
        <v>39</v>
      </c>
      <c r="K16" s="7" t="e">
        <f t="shared" si="1"/>
        <v>#N/A</v>
      </c>
      <c r="L16" s="8">
        <v>30000</v>
      </c>
    </row>
  </sheetData>
  <mergeCells count="3">
    <mergeCell ref="A1:C1"/>
    <mergeCell ref="G1:I1"/>
    <mergeCell ref="N1:P1"/>
  </mergeCells>
  <phoneticPr fontId="3" type="noConversion"/>
  <pageMargins left="0.7" right="0.7" top="0.75" bottom="0.75" header="0.3" footer="0.3"/>
  <drawing r:id="rId4"/>
  <tableParts count="2">
    <tablePart r:id="rId5"/>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Calc2</vt:lpstr>
      <vt:lpstr>Records</vt:lpstr>
      <vt:lpstr>Calc1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Nimmy Bibin</dc:creator>
  <cp:lastModifiedBy>Nimmy Bibin</cp:lastModifiedBy>
  <dcterms:created xsi:type="dcterms:W3CDTF">2025-08-01T13:38:30Z</dcterms:created>
  <dcterms:modified xsi:type="dcterms:W3CDTF">2025-08-02T02:14:01Z</dcterms:modified>
</cp:coreProperties>
</file>