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new york valid gmail" sheetId="1" r:id="rId1"/>
    <sheet name="Food sell" sheetId="2" r:id="rId2"/>
    <sheet name="sellery sheet" sheetId="3" r:id="rId3"/>
    <sheet name="Dhaka Resturant" sheetId="4" r:id="rId4"/>
    <sheet name="Result sheets" sheetId="5" r:id="rId5"/>
    <sheet name="Data Validation" sheetId="6" r:id="rId6"/>
  </sheets>
  <definedNames>
    <definedName name="Category">'Food sell'!$E$2:$E$1048576</definedName>
    <definedName name="City">'Food sell'!$D$2:$D$1048576</definedName>
    <definedName name="Product">'Food sell'!$F$2:$F$1048576</definedName>
    <definedName name="Qty">'Food sell'!$G$2:$G$1048576</definedName>
    <definedName name="Total">'Food sell'!$I$2:$I$1048576</definedName>
    <definedName name="Unitprice">'Food sell'!$H$2:$H$1048576</definedName>
  </definedNames>
  <calcPr calcId="152511"/>
</workbook>
</file>

<file path=xl/calcChain.xml><?xml version="1.0" encoding="utf-8"?>
<calcChain xmlns="http://schemas.openxmlformats.org/spreadsheetml/2006/main">
  <c r="K2" i="3" l="1"/>
  <c r="L2" i="3"/>
  <c r="K3" i="3"/>
  <c r="L3" i="3"/>
  <c r="K4" i="3"/>
  <c r="L4" i="3"/>
  <c r="K5" i="3"/>
  <c r="L5" i="3" s="1"/>
  <c r="K6" i="3"/>
  <c r="L6" i="3"/>
  <c r="K7" i="3"/>
  <c r="L7" i="3"/>
  <c r="K8" i="3"/>
  <c r="L8" i="3"/>
  <c r="K9" i="3"/>
  <c r="L9" i="3" s="1"/>
  <c r="K10" i="3"/>
  <c r="L10" i="3"/>
  <c r="K11" i="3"/>
  <c r="L11" i="3"/>
  <c r="K12" i="3"/>
  <c r="L12" i="3"/>
  <c r="K13" i="3"/>
  <c r="L13" i="3" s="1"/>
  <c r="K14" i="3"/>
  <c r="L14" i="3"/>
  <c r="K15" i="3"/>
  <c r="L15" i="3"/>
  <c r="K16" i="3"/>
  <c r="L16" i="3"/>
  <c r="K17" i="3"/>
  <c r="L17" i="3" s="1"/>
  <c r="K18" i="3"/>
  <c r="L18" i="3"/>
  <c r="K19" i="3"/>
  <c r="L19" i="3"/>
  <c r="K20" i="3"/>
  <c r="L20" i="3"/>
  <c r="K21" i="3"/>
  <c r="L21" i="3" s="1"/>
  <c r="K22" i="3"/>
  <c r="L22" i="3"/>
  <c r="K23" i="3"/>
  <c r="L23" i="3"/>
  <c r="K24" i="3"/>
  <c r="L24" i="3"/>
  <c r="K25" i="3"/>
  <c r="L25" i="3" s="1"/>
  <c r="K26" i="3"/>
  <c r="L26" i="3"/>
  <c r="K27" i="3"/>
  <c r="L27" i="3" s="1"/>
  <c r="K28" i="3"/>
  <c r="L28" i="3"/>
  <c r="K29" i="3"/>
  <c r="L29" i="3" s="1"/>
  <c r="K30" i="3"/>
  <c r="L30" i="3"/>
  <c r="K31" i="3"/>
  <c r="L31" i="3"/>
  <c r="K32" i="3"/>
  <c r="L32" i="3"/>
  <c r="K33" i="3"/>
  <c r="L33" i="3" s="1"/>
  <c r="K34" i="3"/>
  <c r="L34" i="3"/>
  <c r="K35" i="3"/>
  <c r="L35" i="3"/>
  <c r="K36" i="3"/>
  <c r="L36" i="3"/>
  <c r="K37" i="3"/>
  <c r="L37" i="3" s="1"/>
  <c r="K38" i="3"/>
  <c r="L38" i="3"/>
  <c r="K39" i="3"/>
  <c r="L39" i="3"/>
  <c r="K40" i="3"/>
  <c r="L40" i="3"/>
  <c r="K41" i="3"/>
  <c r="L41" i="3" s="1"/>
  <c r="K42" i="3"/>
  <c r="L42" i="3"/>
  <c r="K43" i="3"/>
  <c r="L43" i="3"/>
  <c r="K44" i="3"/>
  <c r="L44" i="3"/>
  <c r="K45" i="3"/>
  <c r="L45" i="3" s="1"/>
  <c r="K46" i="3"/>
  <c r="L46" i="3"/>
  <c r="K47" i="3"/>
  <c r="L47" i="3"/>
  <c r="K48" i="3"/>
  <c r="L48" i="3"/>
  <c r="K49" i="3"/>
  <c r="L49" i="3" s="1"/>
  <c r="K50" i="3"/>
  <c r="L50" i="3"/>
  <c r="K51" i="3"/>
  <c r="L51" i="3"/>
  <c r="S5" i="5" l="1"/>
  <c r="R5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4" i="5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4" i="5"/>
  <c r="Q36" i="3" l="1"/>
  <c r="P3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J51" i="3"/>
  <c r="I51" i="3"/>
  <c r="G51" i="3"/>
  <c r="J50" i="3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J34" i="3"/>
  <c r="I34" i="3"/>
  <c r="G34" i="3"/>
  <c r="J33" i="3"/>
  <c r="I33" i="3"/>
  <c r="G33" i="3"/>
  <c r="J32" i="3"/>
  <c r="I32" i="3"/>
  <c r="G32" i="3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J21" i="3"/>
  <c r="I21" i="3"/>
  <c r="G21" i="3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J6" i="3"/>
  <c r="I6" i="3"/>
  <c r="G6" i="3"/>
  <c r="J5" i="3"/>
  <c r="I5" i="3"/>
  <c r="G5" i="3"/>
  <c r="J4" i="3"/>
  <c r="I4" i="3"/>
  <c r="G4" i="3"/>
  <c r="J3" i="3"/>
  <c r="I3" i="3"/>
  <c r="G3" i="3"/>
  <c r="J2" i="3"/>
  <c r="I2" i="3"/>
  <c r="S26" i="2" l="1"/>
  <c r="R41" i="2"/>
  <c r="R33" i="2"/>
  <c r="S19" i="2"/>
  <c r="K10" i="2"/>
  <c r="I8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" i="2"/>
  <c r="N23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5" i="2"/>
  <c r="N236" i="2"/>
  <c r="N237" i="2"/>
  <c r="N238" i="2"/>
  <c r="N239" i="2"/>
  <c r="N240" i="2"/>
  <c r="N241" i="2"/>
  <c r="N242" i="2"/>
  <c r="N243" i="2"/>
  <c r="N244" i="2"/>
  <c r="N245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" i="2"/>
  <c r="K235" i="2"/>
  <c r="K3" i="2"/>
  <c r="K4" i="2"/>
  <c r="K5" i="2"/>
  <c r="K6" i="2"/>
  <c r="K7" i="2"/>
  <c r="K8" i="2"/>
  <c r="K9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6" i="2"/>
  <c r="K237" i="2"/>
  <c r="K238" i="2"/>
  <c r="K239" i="2"/>
  <c r="K240" i="2"/>
  <c r="K241" i="2"/>
  <c r="K242" i="2"/>
  <c r="K243" i="2"/>
  <c r="K244" i="2"/>
  <c r="K24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" i="2"/>
  <c r="I3" i="2"/>
  <c r="I2" i="2"/>
  <c r="I4" i="2"/>
  <c r="I5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S7" i="2" s="1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T8" i="2" l="1"/>
  <c r="S6" i="2"/>
  <c r="S5" i="2"/>
  <c r="S8" i="2"/>
  <c r="T4" i="2"/>
  <c r="T5" i="2"/>
  <c r="T6" i="2"/>
  <c r="T7" i="2"/>
  <c r="S4" i="2"/>
</calcChain>
</file>

<file path=xl/sharedStrings.xml><?xml version="1.0" encoding="utf-8"?>
<sst xmlns="http://schemas.openxmlformats.org/spreadsheetml/2006/main" count="1962" uniqueCount="515">
  <si>
    <t>N</t>
  </si>
  <si>
    <t>NEW YORK</t>
  </si>
  <si>
    <t>Le Bernardin</t>
  </si>
  <si>
    <t>Eleven Madison Park</t>
  </si>
  <si>
    <t>Per Se</t>
  </si>
  <si>
    <t>Gramercy Tavern</t>
  </si>
  <si>
    <t>Blue Hill at Stone Barns</t>
  </si>
  <si>
    <t>Peter Luger Steak House</t>
  </si>
  <si>
    <t>Le Coucou</t>
  </si>
  <si>
    <t>Cosme</t>
  </si>
  <si>
    <t>Carbone</t>
  </si>
  <si>
    <t>Valid Email</t>
  </si>
  <si>
    <t>realnewyorktours@gmail.com</t>
  </si>
  <si>
    <t xml:space="preserve"> parnellsnyc@gmail.com</t>
  </si>
  <si>
    <t xml:space="preserve"> alcalarestaurant@gmail.com</t>
  </si>
  <si>
    <t xml:space="preserve"> mattinglystavern845.508.6675@gmail.com</t>
  </si>
  <si>
    <t xml:space="preserve"> somtumdernyc1@gmail.com</t>
  </si>
  <si>
    <t xml:space="preserve"> oti.restaurant@gmail.com</t>
  </si>
  <si>
    <t xml:space="preserve"> 089tuckahoe@gmail.com</t>
  </si>
  <si>
    <t xml:space="preserve"> 089nyc@gmail.com</t>
  </si>
  <si>
    <t xml:space="preserve"> tamarindnyc@gmail.com</t>
  </si>
  <si>
    <t>ID</t>
  </si>
  <si>
    <t>Date</t>
  </si>
  <si>
    <t>Region</t>
  </si>
  <si>
    <t>City</t>
  </si>
  <si>
    <t>Category</t>
  </si>
  <si>
    <t>Product</t>
  </si>
  <si>
    <t>Qty</t>
  </si>
  <si>
    <t>Unitprice</t>
  </si>
  <si>
    <t>Total</t>
  </si>
  <si>
    <t>Ranking</t>
  </si>
  <si>
    <t>Email</t>
  </si>
  <si>
    <t>day</t>
  </si>
  <si>
    <t>month</t>
  </si>
  <si>
    <t>year</t>
  </si>
  <si>
    <t>corect Email</t>
  </si>
  <si>
    <t>Frist city name</t>
  </si>
  <si>
    <t>Last Name City</t>
  </si>
  <si>
    <t>ID07351</t>
  </si>
  <si>
    <t>East</t>
  </si>
  <si>
    <t>Boston</t>
  </si>
  <si>
    <t>Bars</t>
  </si>
  <si>
    <t>product</t>
  </si>
  <si>
    <t>ID07352</t>
  </si>
  <si>
    <t>Crackers</t>
  </si>
  <si>
    <t>Carrot</t>
  </si>
  <si>
    <t>ID07353</t>
  </si>
  <si>
    <t>West</t>
  </si>
  <si>
    <t>Los Angeles</t>
  </si>
  <si>
    <t>Cookies</t>
  </si>
  <si>
    <t>Whole Wheat</t>
  </si>
  <si>
    <t>Los</t>
  </si>
  <si>
    <t>Angeles</t>
  </si>
  <si>
    <t>ID07354</t>
  </si>
  <si>
    <t>New York</t>
  </si>
  <si>
    <t>Chocolate Chip</t>
  </si>
  <si>
    <t>New</t>
  </si>
  <si>
    <t>York</t>
  </si>
  <si>
    <t>ID07355</t>
  </si>
  <si>
    <t>ID07356</t>
  </si>
  <si>
    <t>Arrowroot</t>
  </si>
  <si>
    <t>ID07357</t>
  </si>
  <si>
    <t>ID07358</t>
  </si>
  <si>
    <t>ID07359</t>
  </si>
  <si>
    <t>ID07360</t>
  </si>
  <si>
    <t>Sancks</t>
  </si>
  <si>
    <t>Lowest</t>
  </si>
  <si>
    <t>ID07361</t>
  </si>
  <si>
    <t>Potato Chips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</si>
  <si>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</si>
  <si>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</si>
  <si>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</si>
  <si>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</si>
  <si>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</si>
  <si>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</si>
  <si>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</si>
  <si>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</si>
  <si>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Oatmeal Raisin</t>
  </si>
  <si>
    <t>ID07370</t>
  </si>
  <si>
    <t>Bran</t>
  </si>
  <si>
    <t>ID07371</t>
  </si>
  <si>
    <t>ID07372</t>
  </si>
  <si>
    <t>San Diego</t>
  </si>
  <si>
    <t>San</t>
  </si>
  <si>
    <t>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</si>
  <si>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</si>
  <si>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</si>
  <si>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</si>
  <si>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</si>
  <si>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</si>
  <si>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</si>
  <si>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</si>
  <si>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</si>
  <si>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</si>
  <si>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</si>
  <si>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</si>
  <si>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</si>
  <si>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</si>
  <si>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</si>
  <si>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</si>
  <si>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</si>
  <si>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</si>
  <si>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</si>
  <si>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</si>
  <si>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</si>
  <si>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</si>
  <si>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</si>
  <si>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</si>
  <si>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</si>
  <si>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</si>
  <si>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</si>
  <si>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</si>
  <si>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</si>
  <si>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</si>
  <si>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</si>
  <si>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</si>
  <si>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</si>
  <si>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</si>
  <si>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</si>
  <si>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</si>
  <si>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</si>
  <si>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</si>
  <si>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</si>
  <si>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</si>
  <si>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</si>
  <si>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</si>
  <si>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</si>
  <si>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</si>
  <si>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</si>
  <si>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</si>
  <si>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</si>
  <si>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</si>
  <si>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</si>
  <si>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</si>
  <si>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</si>
  <si>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</si>
  <si>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</si>
  <si>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</si>
  <si>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</si>
  <si>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</si>
  <si>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</si>
  <si>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</si>
  <si>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</si>
  <si>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</si>
  <si>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</si>
  <si>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</si>
  <si>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</si>
  <si>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</si>
  <si>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</si>
  <si>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</si>
  <si>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Pretzels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</si>
  <si>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</si>
  <si>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</si>
  <si>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</si>
  <si>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</si>
  <si>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</si>
  <si>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</si>
  <si>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</si>
  <si>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</si>
  <si>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</si>
  <si>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</si>
  <si>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</si>
  <si>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</si>
  <si>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</si>
  <si>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</si>
  <si>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</si>
  <si>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</si>
  <si>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</si>
  <si>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</si>
  <si>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</si>
  <si>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</si>
  <si>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</si>
  <si>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</si>
  <si>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</si>
  <si>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</si>
  <si>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</si>
  <si>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</si>
  <si>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</si>
  <si>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</si>
  <si>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</si>
  <si>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Banana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</si>
  <si>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</si>
  <si>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</si>
  <si>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</si>
  <si>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</si>
  <si>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</si>
  <si>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</si>
  <si>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</si>
  <si>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</si>
  <si>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</si>
  <si>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</si>
  <si>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</si>
  <si>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</si>
  <si>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</si>
  <si>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</si>
  <si>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</si>
  <si>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</si>
  <si>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</si>
  <si>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</si>
  <si>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</si>
  <si>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</si>
  <si>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</si>
  <si>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</si>
  <si>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</si>
  <si>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</si>
  <si>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</si>
  <si>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</si>
  <si>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</si>
  <si>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</si>
  <si>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</si>
  <si>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</si>
  <si>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</si>
  <si>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</si>
  <si>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</si>
  <si>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</si>
  <si>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</si>
  <si>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</si>
  <si>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</si>
  <si>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</si>
  <si>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</si>
  <si>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</si>
  <si>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</si>
  <si>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</si>
  <si>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</si>
  <si>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</si>
  <si>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</si>
  <si>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</si>
  <si>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</si>
  <si>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</si>
  <si>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</si>
  <si>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</si>
  <si>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</si>
  <si>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</si>
  <si>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</si>
  <si>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</si>
  <si>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</si>
  <si>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</si>
  <si>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</si>
  <si>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</si>
  <si>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</si>
  <si>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</si>
  <si>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</si>
  <si>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</si>
  <si>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</si>
  <si>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</si>
  <si>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</si>
  <si>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</si>
  <si>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</si>
  <si>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</si>
  <si>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</si>
  <si>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</si>
  <si>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</si>
  <si>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</si>
  <si>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</si>
  <si>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</si>
  <si>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</si>
  <si>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</si>
  <si>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</si>
  <si>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</si>
  <si>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</si>
  <si>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</si>
  <si>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</si>
  <si>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</si>
  <si>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</si>
  <si>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</si>
  <si>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</si>
  <si>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</si>
  <si>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</si>
  <si>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</si>
  <si>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</si>
  <si>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</si>
  <si>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</si>
  <si>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</si>
  <si>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</si>
  <si>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</si>
  <si>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</si>
  <si>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 xml:space="preserve"> Boston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</si>
  <si>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</si>
  <si>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</si>
  <si>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</si>
  <si>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</si>
  <si>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</si>
  <si>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</si>
  <si>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</si>
  <si>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</si>
  <si>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</si>
  <si>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</si>
  <si>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</si>
  <si>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</si>
  <si>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</si>
  <si>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</si>
  <si>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</si>
  <si>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</si>
  <si>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</si>
  <si>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</si>
  <si>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</si>
  <si>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</si>
  <si>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</si>
  <si>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</si>
  <si>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</si>
  <si>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</si>
  <si>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</si>
  <si>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</si>
  <si>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</si>
  <si>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</si>
  <si>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</si>
  <si>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</si>
  <si>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</si>
  <si>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</si>
  <si>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</si>
  <si>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Top</t>
  </si>
  <si>
    <t>Product Search</t>
  </si>
  <si>
    <t>Catogory</t>
  </si>
  <si>
    <t>March</t>
  </si>
  <si>
    <t>Average Sell Of Month</t>
  </si>
  <si>
    <t>Total Sell Of Month</t>
  </si>
  <si>
    <t>c</t>
  </si>
  <si>
    <t>SI No.</t>
  </si>
  <si>
    <t xml:space="preserve">Name </t>
  </si>
  <si>
    <t xml:space="preserve">January </t>
  </si>
  <si>
    <t>February</t>
  </si>
  <si>
    <t>Average</t>
  </si>
  <si>
    <t>April</t>
  </si>
  <si>
    <t>May</t>
  </si>
  <si>
    <t>Ashley</t>
  </si>
  <si>
    <t>Blake</t>
  </si>
  <si>
    <t>Chang</t>
  </si>
  <si>
    <t>Tate</t>
  </si>
  <si>
    <t>cohen</t>
  </si>
  <si>
    <t>Roth</t>
  </si>
  <si>
    <t>price</t>
  </si>
  <si>
    <t>Gives</t>
  </si>
  <si>
    <t>Burgess</t>
  </si>
  <si>
    <t>Becker</t>
  </si>
  <si>
    <t>Wallace</t>
  </si>
  <si>
    <t>Lang</t>
  </si>
  <si>
    <t>Andersen</t>
  </si>
  <si>
    <t xml:space="preserve">Wolf </t>
  </si>
  <si>
    <t>Corteg</t>
  </si>
  <si>
    <t>snydder</t>
  </si>
  <si>
    <t>johnson</t>
  </si>
  <si>
    <t>Dodson</t>
  </si>
  <si>
    <t>ssteele</t>
  </si>
  <si>
    <t>Ramos</t>
  </si>
  <si>
    <t>Barron</t>
  </si>
  <si>
    <t>phillips</t>
  </si>
  <si>
    <t xml:space="preserve">stark </t>
  </si>
  <si>
    <t>anthony</t>
  </si>
  <si>
    <t>Rubio</t>
  </si>
  <si>
    <t>Baldwin</t>
  </si>
  <si>
    <t>salas</t>
  </si>
  <si>
    <t>Rose</t>
  </si>
  <si>
    <t>Hunt</t>
  </si>
  <si>
    <t>Harmon</t>
  </si>
  <si>
    <t>Townsend</t>
  </si>
  <si>
    <t>parks</t>
  </si>
  <si>
    <t>Luts</t>
  </si>
  <si>
    <t>Valenzuela</t>
  </si>
  <si>
    <t>Howard</t>
  </si>
  <si>
    <t>pratt</t>
  </si>
  <si>
    <t>Marks</t>
  </si>
  <si>
    <t>Arnold</t>
  </si>
  <si>
    <t>Mcmahon</t>
  </si>
  <si>
    <t>Rivers</t>
  </si>
  <si>
    <t>Poole</t>
  </si>
  <si>
    <t>Lamp</t>
  </si>
  <si>
    <t>villanceva</t>
  </si>
  <si>
    <t>Galvan</t>
  </si>
  <si>
    <t>Velasques</t>
  </si>
  <si>
    <t>King</t>
  </si>
  <si>
    <t>Murry</t>
  </si>
  <si>
    <t>collier</t>
  </si>
  <si>
    <t>lowery</t>
  </si>
  <si>
    <t>shelton</t>
  </si>
  <si>
    <t xml:space="preserve">Minimum </t>
  </si>
  <si>
    <t>Some Money Add</t>
  </si>
  <si>
    <t>Company Paid</t>
  </si>
  <si>
    <t xml:space="preserve">Maximum </t>
  </si>
  <si>
    <t>Highest</t>
  </si>
  <si>
    <t>DHAKA RESTRURANT</t>
  </si>
  <si>
    <t>SI NO.</t>
  </si>
  <si>
    <t>NAME</t>
  </si>
  <si>
    <t>ADDRESS</t>
  </si>
  <si>
    <t>MOBILE NUMBER</t>
  </si>
  <si>
    <t>EMAIL</t>
  </si>
  <si>
    <t>WEBSITE</t>
  </si>
  <si>
    <t>aerolink@sparkbd.net</t>
  </si>
  <si>
    <t>admin@gardenresbd.com.gardenresbd.com</t>
  </si>
  <si>
    <t>cityhomes@dhaka.net</t>
  </si>
  <si>
    <t>hdmeeridian@yahoo.com</t>
  </si>
  <si>
    <t>hotelradian@yahoo.com</t>
  </si>
  <si>
    <t> www.hotel.info, www.hotelcityhomes.com</t>
  </si>
  <si>
    <t>01755-660599</t>
  </si>
  <si>
    <t> suntech@citechco.net</t>
  </si>
  <si>
    <t>8801711192137</t>
  </si>
  <si>
    <t> Website http://www.mlis.edu.bd/ ...</t>
  </si>
  <si>
    <t>0-1402288000</t>
  </si>
  <si>
    <t> junsd@koreaexim</t>
  </si>
  <si>
    <t>AERO-LINK INTERNATIONAL LTD</t>
  </si>
  <si>
    <t>Garden Residence</t>
  </si>
  <si>
    <t>Hotel City Homes</t>
  </si>
  <si>
    <t xml:space="preserve">HOTEL DE </t>
  </si>
  <si>
    <t>MERIDIAN LTD</t>
  </si>
  <si>
    <t>Hotel Radian</t>
  </si>
  <si>
    <t>Hotel City Palace Residence</t>
  </si>
  <si>
    <t>Hotel Samrat is residential</t>
  </si>
  <si>
    <t xml:space="preserve">Hotel Shad </t>
  </si>
  <si>
    <t>House # 37, Road # 15, Sector # 3, Rabindra Samari, Uttara Model Town, Dhaka – 1230, Bangladesh.</t>
  </si>
  <si>
    <t>House 13, Road 04, Sector 01, North, Dhaka, Bangladesh.</t>
  </si>
  <si>
    <t>City Homes, House # 4, Road # 3/B, Sector # 6 (Ajampur), Uttara, Dhaka.</t>
  </si>
  <si>
    <t>Hotel De Meridien Lee: Building # 11, Road # 12, Sector # 6, Uttara, Dhaka.</t>
  </si>
  <si>
    <t>House# 8/A, Sector# 9, Uttara, Dhaka- 1230·</t>
  </si>
  <si>
    <t>Ancestry, Ancestry</t>
  </si>
  <si>
    <t>Banshal, Nawabpur</t>
  </si>
  <si>
    <t>Khilgaon, South Shahjahanpur</t>
  </si>
  <si>
    <t>Gulshan, Gulshan 2</t>
  </si>
  <si>
    <t>Khilgaon, Rajar Bagh</t>
  </si>
  <si>
    <t>Hotel Safina Residential</t>
  </si>
  <si>
    <t>WWW.AEROLINK.COM</t>
  </si>
  <si>
    <t>WWW.HOTELCITY.COM</t>
  </si>
  <si>
    <t>www.meridian.com</t>
  </si>
  <si>
    <t>www.radian.com</t>
  </si>
  <si>
    <t>www.cityplace.com</t>
  </si>
  <si>
    <t>www.hotelsmart.com</t>
  </si>
  <si>
    <t>www.hotelsafina.com</t>
  </si>
  <si>
    <t>www.hotelshad.com</t>
  </si>
  <si>
    <t>smart2@gmail.com</t>
  </si>
  <si>
    <t>safina@gmail.com</t>
  </si>
  <si>
    <t>hotelshad@gmail.com</t>
  </si>
  <si>
    <t>01458795625</t>
  </si>
  <si>
    <t>01199-802901</t>
  </si>
  <si>
    <t>8932464, 8932076</t>
  </si>
  <si>
    <t>01823-063358</t>
  </si>
  <si>
    <t>01822-894062</t>
  </si>
  <si>
    <t>01463893128</t>
  </si>
  <si>
    <t>Name</t>
  </si>
  <si>
    <t>Wolfe</t>
  </si>
  <si>
    <t>Cortez</t>
  </si>
  <si>
    <t>Snyder</t>
  </si>
  <si>
    <t>Johnson</t>
  </si>
  <si>
    <t>Steele</t>
  </si>
  <si>
    <t>Phillips</t>
  </si>
  <si>
    <t>Stark</t>
  </si>
  <si>
    <t>Anthony</t>
  </si>
  <si>
    <t>Salas</t>
  </si>
  <si>
    <t>Parks</t>
  </si>
  <si>
    <t>Lutz</t>
  </si>
  <si>
    <t>Roll</t>
  </si>
  <si>
    <t>Bangla</t>
  </si>
  <si>
    <t>English</t>
  </si>
  <si>
    <t>Math</t>
  </si>
  <si>
    <t>History</t>
  </si>
  <si>
    <t>Geography</t>
  </si>
  <si>
    <t>A+</t>
  </si>
  <si>
    <t>A</t>
  </si>
  <si>
    <t>B</t>
  </si>
  <si>
    <t>C</t>
  </si>
  <si>
    <t>D</t>
  </si>
  <si>
    <t>F</t>
  </si>
  <si>
    <t>Grade</t>
  </si>
  <si>
    <t>Bangla Grade</t>
  </si>
  <si>
    <t>English Grade</t>
  </si>
  <si>
    <t>Math Grade</t>
  </si>
  <si>
    <t>History Grade</t>
  </si>
  <si>
    <t>Geography Grade</t>
  </si>
  <si>
    <t>Number</t>
  </si>
  <si>
    <t>RESULT SHEETS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</si>
  <si>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</si>
  <si>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</si>
  <si>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</si>
  <si>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</si>
  <si>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</si>
  <si>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</si>
  <si>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</si>
  <si>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</si>
  <si>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</si>
  <si>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</si>
  <si>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</si>
  <si>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</si>
  <si>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Burn</t>
  </si>
  <si>
    <t>Iowa</t>
  </si>
  <si>
    <t>Near Miss</t>
  </si>
  <si>
    <t>Afternoon</t>
  </si>
  <si>
    <t>Painting</t>
  </si>
  <si>
    <t>N/A</t>
  </si>
  <si>
    <t>Vehicle</t>
  </si>
  <si>
    <t>Lost Time</t>
  </si>
  <si>
    <t>Day</t>
  </si>
  <si>
    <t>Fabrication</t>
  </si>
  <si>
    <t>Eye</t>
  </si>
  <si>
    <t>Cut</t>
  </si>
  <si>
    <t>Administration</t>
  </si>
  <si>
    <t>Legs</t>
  </si>
  <si>
    <t>Female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</si>
  <si>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</si>
  <si>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</si>
  <si>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</si>
  <si>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</si>
  <si>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</si>
  <si>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</si>
  <si>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</si>
  <si>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</si>
  <si>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</si>
  <si>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Night</t>
  </si>
  <si>
    <t>Fall</t>
  </si>
  <si>
    <t>Maintenance</t>
  </si>
  <si>
    <t>Arms</t>
  </si>
  <si>
    <t>Shipping</t>
  </si>
  <si>
    <t>Medical Claim</t>
  </si>
  <si>
    <t>Finishing</t>
  </si>
  <si>
    <t>Back</t>
  </si>
  <si>
    <t>Hands</t>
  </si>
  <si>
    <t>Melting</t>
  </si>
  <si>
    <t>Data Validation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</si>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</sst>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3">
    <font>
      <sz val="11"/>
      <color theme="1"/>
      <name val="Calibri"/>
      <family val="2"/>
      <scheme val="minor"/>
    </font>
    <font>
      <sz val="11"/>
      <color rgb="FF212529"/>
      <name val="Arial"/>
      <family val="2"/>
    </font>
    <font>
      <b/>
      <sz val="11"/>
      <color rgb="FFFFFF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rgb="FF333333"/>
      <name val="Droid Sans"/>
    </font>
    <font>
      <sz val="12"/>
      <color rgb="FF1F1F1F"/>
      <name val="Inherit"/>
    </font>
    <font>
      <sz val="11"/>
      <color rgb="FF1F1F1F"/>
      <name val="Inherit"/>
    </font>
    <font>
      <sz val="11"/>
      <color rgb="FF4D5156"/>
      <name val="Arial"/>
      <family val="2"/>
    </font>
    <font>
      <sz val="11"/>
      <color rgb="FF2C2F34"/>
      <name val="Segoe UI"/>
      <family val="2"/>
    </font>
    <font>
      <b/>
      <sz val="48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Lato"/>
    </font>
    <font>
      <sz val="12"/>
      <color theme="1"/>
      <name val="Arial Narrow"/>
      <family val="2"/>
    </font>
    <font>
      <b/>
      <sz val="12"/>
      <color rgb="FF9C6500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28"/>
      <color theme="0"/>
      <name val="Algerian"/>
      <family val="5"/>
    </font>
    <font>
      <b/>
      <sz val="24"/>
      <color theme="0"/>
      <name val="Algerian"/>
      <family val="5"/>
    </font>
    <font>
      <b/>
      <sz val="12"/>
      <color rgb="FF9C0006"/>
      <name val="Calibri"/>
      <family val="2"/>
      <scheme val="minor"/>
    </font>
    <font>
      <b/>
      <sz val="12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4" fillId="4" borderId="1" xfId="2" applyBorder="1" applyAlignment="1">
      <alignment horizontal="center"/>
    </xf>
    <xf numFmtId="0" fontId="3" fillId="3" borderId="1" xfId="1" applyBorder="1" applyAlignment="1">
      <alignment horizontal="center"/>
    </xf>
    <xf numFmtId="0" fontId="3" fillId="3" borderId="0" xfId="1" applyAlignment="1">
      <alignment horizontal="center"/>
    </xf>
    <xf numFmtId="0" fontId="0" fillId="9" borderId="0" xfId="0" applyFill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4" fillId="4" borderId="1" xfId="2" applyBorder="1"/>
    <xf numFmtId="0" fontId="3" fillId="3" borderId="1" xfId="1" applyBorder="1"/>
    <xf numFmtId="0" fontId="0" fillId="10" borderId="1" xfId="0" applyFill="1" applyBorder="1"/>
    <xf numFmtId="0" fontId="4" fillId="4" borderId="1" xfId="2" applyBorder="1" applyAlignment="1">
      <alignment horizontal="center" vertical="center"/>
    </xf>
    <xf numFmtId="0" fontId="7" fillId="5" borderId="1" xfId="3" applyBorder="1" applyAlignment="1">
      <alignment horizontal="center" vertical="center"/>
    </xf>
    <xf numFmtId="0" fontId="13" fillId="0" borderId="0" xfId="0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5" fillId="0" borderId="0" xfId="0" applyFont="1" applyFill="1" applyAlignment="1"/>
    <xf numFmtId="0" fontId="0" fillId="0" borderId="0" xfId="0" applyFont="1" applyFill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0" fillId="0" borderId="1" xfId="0" applyFont="1" applyBorder="1"/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horizontal="left" vertical="center" wrapText="1"/>
    </xf>
    <xf numFmtId="0" fontId="17" fillId="0" borderId="1" xfId="0" applyFont="1" applyBorder="1"/>
    <xf numFmtId="0" fontId="23" fillId="0" borderId="1" xfId="5" applyBorder="1"/>
    <xf numFmtId="0" fontId="20" fillId="0" borderId="1" xfId="0" applyFont="1" applyBorder="1"/>
    <xf numFmtId="0" fontId="21" fillId="0" borderId="1" xfId="0" applyFont="1" applyBorder="1"/>
    <xf numFmtId="49" fontId="20" fillId="0" borderId="1" xfId="0" applyNumberFormat="1" applyFont="1" applyBorder="1"/>
    <xf numFmtId="0" fontId="23" fillId="0" borderId="1" xfId="5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/>
    <xf numFmtId="49" fontId="18" fillId="0" borderId="0" xfId="0" applyNumberFormat="1" applyFont="1" applyAlignment="1">
      <alignment horizontal="left" vertical="center"/>
    </xf>
    <xf numFmtId="49" fontId="18" fillId="12" borderId="0" xfId="0" applyNumberFormat="1" applyFont="1" applyFill="1" applyAlignment="1">
      <alignment horizontal="left" vertical="center"/>
    </xf>
    <xf numFmtId="49" fontId="17" fillId="0" borderId="1" xfId="0" applyNumberFormat="1" applyFont="1" applyBorder="1"/>
    <xf numFmtId="0" fontId="26" fillId="4" borderId="1" xfId="2" applyFont="1" applyBorder="1" applyAlignment="1">
      <alignment horizontal="center" vertical="center" wrapText="1"/>
    </xf>
    <xf numFmtId="0" fontId="26" fillId="4" borderId="1" xfId="2" applyFont="1" applyBorder="1" applyAlignment="1">
      <alignment horizontal="center" wrapText="1"/>
    </xf>
    <xf numFmtId="0" fontId="28" fillId="3" borderId="1" xfId="1" applyFont="1" applyBorder="1" applyAlignment="1">
      <alignment horizontal="center" wrapText="1"/>
    </xf>
    <xf numFmtId="0" fontId="9" fillId="4" borderId="1" xfId="2" applyFont="1" applyBorder="1" applyAlignment="1">
      <alignment horizontal="center"/>
    </xf>
    <xf numFmtId="0" fontId="26" fillId="4" borderId="1" xfId="2" applyFont="1" applyBorder="1" applyAlignment="1">
      <alignment horizontal="center" vertical="center"/>
    </xf>
    <xf numFmtId="0" fontId="26" fillId="4" borderId="1" xfId="2" applyFont="1" applyBorder="1" applyAlignment="1">
      <alignment horizontal="center"/>
    </xf>
    <xf numFmtId="0" fontId="27" fillId="4" borderId="1" xfId="2" applyFont="1" applyBorder="1" applyAlignment="1">
      <alignment horizontal="center"/>
    </xf>
    <xf numFmtId="0" fontId="25" fillId="0" borderId="8" xfId="0" applyFont="1" applyBorder="1" applyAlignment="1">
      <alignment horizontal="center" wrapText="1"/>
    </xf>
    <xf numFmtId="0" fontId="25" fillId="0" borderId="7" xfId="0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0" fontId="25" fillId="0" borderId="11" xfId="0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31" fillId="5" borderId="1" xfId="3" applyFont="1" applyBorder="1" applyAlignment="1">
      <alignment horizontal="center" wrapText="1"/>
    </xf>
    <xf numFmtId="0" fontId="3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/>
    </xf>
    <xf numFmtId="0" fontId="28" fillId="3" borderId="1" xfId="1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wrapText="1"/>
    </xf>
    <xf numFmtId="0" fontId="24" fillId="13" borderId="0" xfId="0" applyFont="1" applyFill="1" applyBorder="1" applyAlignment="1">
      <alignment horizontal="center"/>
    </xf>
    <xf numFmtId="0" fontId="25" fillId="0" borderId="13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/>
    </xf>
    <xf numFmtId="0" fontId="25" fillId="0" borderId="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/>
    <xf numFmtId="0" fontId="12" fillId="6" borderId="1" xfId="4" applyFont="1" applyBorder="1" applyAlignment="1">
      <alignment horizontal="center" vertical="center"/>
    </xf>
    <xf numFmtId="0" fontId="11" fillId="5" borderId="1" xfId="3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5" borderId="1" xfId="3" applyBorder="1" applyAlignment="1">
      <alignment horizontal="center"/>
    </xf>
    <xf numFmtId="0" fontId="7" fillId="5" borderId="2" xfId="3" applyBorder="1" applyAlignment="1">
      <alignment horizontal="center"/>
    </xf>
    <xf numFmtId="0" fontId="7" fillId="5" borderId="3" xfId="3" applyBorder="1" applyAlignment="1">
      <alignment horizontal="center"/>
    </xf>
    <xf numFmtId="0" fontId="7" fillId="5" borderId="4" xfId="3" applyBorder="1" applyAlignment="1">
      <alignment horizontal="center"/>
    </xf>
    <xf numFmtId="0" fontId="7" fillId="5" borderId="5" xfId="3" applyBorder="1" applyAlignment="1">
      <alignment horizontal="center"/>
    </xf>
    <xf numFmtId="0" fontId="9" fillId="4" borderId="2" xfId="2" applyFont="1" applyBorder="1" applyAlignment="1">
      <alignment horizontal="center" vertical="center"/>
    </xf>
    <xf numFmtId="0" fontId="9" fillId="4" borderId="3" xfId="2" applyFont="1" applyBorder="1" applyAlignment="1">
      <alignment horizontal="center" vertical="center"/>
    </xf>
    <xf numFmtId="0" fontId="9" fillId="4" borderId="4" xfId="2" applyFont="1" applyBorder="1" applyAlignment="1">
      <alignment horizontal="center" vertical="center"/>
    </xf>
    <xf numFmtId="0" fontId="9" fillId="4" borderId="5" xfId="2" applyFont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29" fillId="14" borderId="1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 vertical="center"/>
    </xf>
    <xf numFmtId="0" fontId="30" fillId="2" borderId="6" xfId="0" applyFont="1" applyFill="1" applyBorder="1" applyAlignment="1">
      <alignment horizontal="center" vertical="center"/>
    </xf>
    <xf numFmtId="0" fontId="3" fillId="3" borderId="0" xfId="1"/>
    <xf numFmtId="44" fontId="3" fillId="3" borderId="0" xfId="1" applyNumberFormat="1"/>
    <xf numFmtId="0" fontId="3" fillId="3" borderId="0" xfId="1" applyAlignment="1">
      <alignment wrapText="1"/>
    </xf>
  </cellXfs>
  <cellStyles count="6">
    <cellStyle name="60% - Accent5" xfId="4" builtinId="48"/>
    <cellStyle name="Bad" xfId="3" builtinId="27"/>
    <cellStyle name="Good" xfId="1" builtinId="26"/>
    <cellStyle name="Hyperlink" xfId="5" builtinId="8"/>
    <cellStyle name="Neutral" xfId="2" builtinId="2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telshad.com/" TargetMode="External"/><Relationship Id="rId13" Type="http://schemas.openxmlformats.org/officeDocument/2006/relationships/hyperlink" Target="mailto:hdmeeridian@yahoo.com" TargetMode="External"/><Relationship Id="rId3" Type="http://schemas.openxmlformats.org/officeDocument/2006/relationships/hyperlink" Target="http://www.meridian.com/" TargetMode="External"/><Relationship Id="rId7" Type="http://schemas.openxmlformats.org/officeDocument/2006/relationships/hyperlink" Target="http://www.hotelsafina.com/" TargetMode="External"/><Relationship Id="rId12" Type="http://schemas.openxmlformats.org/officeDocument/2006/relationships/hyperlink" Target="mailto:cityhomes@dhaka.net" TargetMode="External"/><Relationship Id="rId2" Type="http://schemas.openxmlformats.org/officeDocument/2006/relationships/hyperlink" Target="http://www.hotelcity.com/" TargetMode="External"/><Relationship Id="rId16" Type="http://schemas.openxmlformats.org/officeDocument/2006/relationships/hyperlink" Target="mailto:aerolink@sparkbd.net" TargetMode="External"/><Relationship Id="rId1" Type="http://schemas.openxmlformats.org/officeDocument/2006/relationships/hyperlink" Target="http://www.aerolink.com/" TargetMode="External"/><Relationship Id="rId6" Type="http://schemas.openxmlformats.org/officeDocument/2006/relationships/hyperlink" Target="http://www.hotelsmart.com/" TargetMode="External"/><Relationship Id="rId11" Type="http://schemas.openxmlformats.org/officeDocument/2006/relationships/hyperlink" Target="mailto:hotelshad@gmail.com" TargetMode="External"/><Relationship Id="rId5" Type="http://schemas.openxmlformats.org/officeDocument/2006/relationships/hyperlink" Target="http://www.cityplace.com/" TargetMode="External"/><Relationship Id="rId15" Type="http://schemas.openxmlformats.org/officeDocument/2006/relationships/hyperlink" Target="mailto:admin@gardenresbd.com.gardenresbd.com" TargetMode="External"/><Relationship Id="rId10" Type="http://schemas.openxmlformats.org/officeDocument/2006/relationships/hyperlink" Target="mailto:safina@gmail.com" TargetMode="External"/><Relationship Id="rId4" Type="http://schemas.openxmlformats.org/officeDocument/2006/relationships/hyperlink" Target="http://www.radian.com/" TargetMode="External"/><Relationship Id="rId9" Type="http://schemas.openxmlformats.org/officeDocument/2006/relationships/hyperlink" Target="mailto:smart2@gmail.com" TargetMode="External"/><Relationship Id="rId14" Type="http://schemas.openxmlformats.org/officeDocument/2006/relationships/hyperlink" Target="mailto:hotelradian@yah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6" sqref="B26"/>
    </sheetView>
  </sheetViews>
  <sheetFormatPr defaultRowHeight="14.4"/>
  <cols>
    <col min="1" max="1" width="25.6640625" bestFit="1" customWidth="1"/>
    <col min="2" max="2" width="37" bestFit="1" customWidth="1"/>
  </cols>
  <sheetData>
    <row r="1" spans="1:6">
      <c r="A1" s="2" t="s">
        <v>1</v>
      </c>
      <c r="B1" s="3" t="s">
        <v>11</v>
      </c>
    </row>
    <row r="2" spans="1:6">
      <c r="A2" s="1" t="s">
        <v>2</v>
      </c>
      <c r="B2" t="s">
        <v>12</v>
      </c>
    </row>
    <row r="3" spans="1:6">
      <c r="A3" s="1" t="s">
        <v>3</v>
      </c>
      <c r="B3" t="s">
        <v>13</v>
      </c>
    </row>
    <row r="4" spans="1:6">
      <c r="A4" s="1" t="s">
        <v>4</v>
      </c>
      <c r="B4" t="s">
        <v>14</v>
      </c>
    </row>
    <row r="5" spans="1:6">
      <c r="A5" s="1" t="s">
        <v>5</v>
      </c>
      <c r="B5" t="s">
        <v>15</v>
      </c>
    </row>
    <row r="6" spans="1:6">
      <c r="A6" s="1" t="s">
        <v>6</v>
      </c>
      <c r="B6" t="s">
        <v>16</v>
      </c>
    </row>
    <row r="7" spans="1:6">
      <c r="A7" s="1" t="s">
        <v>7</v>
      </c>
      <c r="B7" t="s">
        <v>17</v>
      </c>
      <c r="F7" t="s">
        <v>0</v>
      </c>
    </row>
    <row r="8" spans="1:6">
      <c r="A8" s="1" t="s">
        <v>3</v>
      </c>
      <c r="B8" t="s">
        <v>18</v>
      </c>
    </row>
    <row r="9" spans="1:6">
      <c r="A9" s="1" t="s">
        <v>8</v>
      </c>
      <c r="B9" t="s">
        <v>19</v>
      </c>
    </row>
    <row r="10" spans="1:6">
      <c r="A10" s="1" t="s">
        <v>9</v>
      </c>
      <c r="B10" t="s">
        <v>20</v>
      </c>
    </row>
    <row r="11" spans="1:6">
      <c r="A11" s="1" t="s">
        <v>10</v>
      </c>
      <c r="B11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5"/>
  <sheetViews>
    <sheetView topLeftCell="D1" workbookViewId="0">
      <selection activeCell="U34" sqref="U34"/>
    </sheetView>
  </sheetViews>
  <sheetFormatPr defaultRowHeight="14.4"/>
  <cols>
    <col min="1" max="1" width="8.88671875" style="4"/>
    <col min="2" max="2" width="12.21875" style="4" customWidth="1"/>
    <col min="3" max="3" width="8.88671875" style="4"/>
    <col min="4" max="4" width="10.44140625" style="4" bestFit="1" customWidth="1"/>
    <col min="5" max="5" width="8.33203125" style="4" bestFit="1" customWidth="1"/>
    <col min="6" max="6" width="13.44140625" style="4" bestFit="1" customWidth="1"/>
    <col min="7" max="9" width="8.88671875" style="4"/>
    <col min="10" max="10" width="11.5546875" style="4" customWidth="1"/>
    <col min="11" max="11" width="21.5546875" style="4" bestFit="1" customWidth="1"/>
    <col min="12" max="14" width="8.88671875" style="4"/>
    <col min="15" max="15" width="20.77734375" style="4" bestFit="1" customWidth="1"/>
    <col min="16" max="16" width="12.77734375" style="4" bestFit="1" customWidth="1"/>
    <col min="17" max="17" width="13.33203125" style="4" bestFit="1" customWidth="1"/>
    <col min="18" max="16384" width="8.88671875" style="4"/>
  </cols>
  <sheetData>
    <row r="1" spans="1:21" s="9" customFormat="1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313</v>
      </c>
    </row>
    <row r="2" spans="1:21">
      <c r="A2" s="4" t="s">
        <v>38</v>
      </c>
      <c r="B2" s="5">
        <v>44562</v>
      </c>
      <c r="C2" s="4" t="s">
        <v>39</v>
      </c>
      <c r="D2" s="4" t="s">
        <v>40</v>
      </c>
      <c r="E2" s="4" t="s">
        <v>41</v>
      </c>
      <c r="F2" s="4" t="s">
        <v>42</v>
      </c>
      <c r="G2" s="4">
        <v>33</v>
      </c>
      <c r="H2" s="4">
        <v>1.77</v>
      </c>
      <c r="I2" s="4">
        <f>G2*H2</f>
        <v>58.410000000000004</v>
      </c>
      <c r="J2" s="4">
        <f>RANK(I2,I2:I245)</f>
        <v>210</v>
      </c>
      <c r="K2" s="4" t="str">
        <f>CONCATENATE(A2, C2,"@gmail.com")</f>
        <v>ID07351East@gmail.com</v>
      </c>
      <c r="L2" s="4" t="str">
        <f>TEXT(B2,"dd")</f>
        <v>01</v>
      </c>
      <c r="M2" s="4" t="str">
        <f>TEXT(B2,"mm")</f>
        <v>01</v>
      </c>
      <c r="N2" s="4" t="str">
        <f>TEXT(B2,"yyyy")</f>
        <v>2022</v>
      </c>
      <c r="O2" s="4" t="str">
        <f>LOWER(K2)</f>
        <v>id07351east@gmail.com</v>
      </c>
      <c r="P2" s="4" t="s">
        <v>40</v>
      </c>
    </row>
    <row r="3" spans="1:21">
      <c r="A3" s="4" t="s">
        <v>43</v>
      </c>
      <c r="B3" s="5">
        <v>44565</v>
      </c>
      <c r="C3" s="4" t="s">
        <v>39</v>
      </c>
      <c r="D3" s="4" t="s">
        <v>40</v>
      </c>
      <c r="E3" s="4" t="s">
        <v>44</v>
      </c>
      <c r="F3" s="4" t="s">
        <v>45</v>
      </c>
      <c r="G3" s="4">
        <v>87</v>
      </c>
      <c r="H3" s="4">
        <v>3.49</v>
      </c>
      <c r="I3" s="4">
        <f>G3*H3</f>
        <v>303.63</v>
      </c>
      <c r="J3" s="4">
        <f t="shared" ref="J3:J66" si="0">RANK(I3,I3:I246)</f>
        <v>19</v>
      </c>
      <c r="K3" s="4" t="str">
        <f t="shared" ref="K3:K66" si="1">CONCATENATE(A3, C3,"@gmail.com")</f>
        <v>ID07352East@gmail.com</v>
      </c>
      <c r="L3" s="4" t="str">
        <f t="shared" ref="L3:L66" si="2">TEXT(B3,"dd")</f>
        <v>04</v>
      </c>
      <c r="M3" s="4" t="str">
        <f t="shared" ref="M3:M66" si="3">TEXT(B3,"mm")</f>
        <v>01</v>
      </c>
      <c r="N3" s="4" t="str">
        <f t="shared" ref="N3:N66" si="4">TEXT(B3,"yyyy")</f>
        <v>2022</v>
      </c>
      <c r="O3" s="4" t="str">
        <f t="shared" ref="O3:O66" si="5">LOWER(K3)</f>
        <v>id07352east@gmail.com</v>
      </c>
      <c r="P3" s="4" t="s">
        <v>40</v>
      </c>
      <c r="S3" s="7" t="s">
        <v>310</v>
      </c>
      <c r="T3" s="7" t="s">
        <v>66</v>
      </c>
    </row>
    <row r="4" spans="1:21">
      <c r="A4" s="4" t="s">
        <v>46</v>
      </c>
      <c r="B4" s="5">
        <v>44568</v>
      </c>
      <c r="C4" s="4" t="s">
        <v>47</v>
      </c>
      <c r="D4" s="4" t="s">
        <v>48</v>
      </c>
      <c r="E4" s="4" t="s">
        <v>49</v>
      </c>
      <c r="F4" s="4" t="s">
        <v>50</v>
      </c>
      <c r="G4" s="4">
        <v>58</v>
      </c>
      <c r="H4" s="4">
        <v>1.87</v>
      </c>
      <c r="I4" s="4">
        <f t="shared" ref="I4:I66" si="6">G4*H4</f>
        <v>108.46000000000001</v>
      </c>
      <c r="J4" s="4">
        <f t="shared" si="0"/>
        <v>107</v>
      </c>
      <c r="K4" s="4" t="str">
        <f t="shared" si="1"/>
        <v>ID07353West@gmail.com</v>
      </c>
      <c r="L4" s="4" t="str">
        <f t="shared" si="2"/>
        <v>07</v>
      </c>
      <c r="M4" s="4" t="str">
        <f t="shared" si="3"/>
        <v>01</v>
      </c>
      <c r="N4" s="4" t="str">
        <f t="shared" si="4"/>
        <v>2022</v>
      </c>
      <c r="O4" s="4" t="str">
        <f t="shared" si="5"/>
        <v>id07353west@gmail.com</v>
      </c>
      <c r="P4" s="4" t="s">
        <v>51</v>
      </c>
      <c r="Q4" s="4" t="s">
        <v>52</v>
      </c>
      <c r="S4" s="8">
        <f>LARGE(I:I,1)</f>
        <v>817.92</v>
      </c>
      <c r="T4" s="8">
        <f>SMALL(I:I,1)</f>
        <v>29.8</v>
      </c>
    </row>
    <row r="5" spans="1:21">
      <c r="A5" s="4" t="s">
        <v>53</v>
      </c>
      <c r="B5" s="5">
        <v>44571</v>
      </c>
      <c r="C5" s="4" t="s">
        <v>39</v>
      </c>
      <c r="D5" s="4" t="s">
        <v>54</v>
      </c>
      <c r="E5" s="4" t="s">
        <v>49</v>
      </c>
      <c r="F5" s="4" t="s">
        <v>55</v>
      </c>
      <c r="G5" s="4">
        <v>82</v>
      </c>
      <c r="H5" s="4">
        <v>1.87</v>
      </c>
      <c r="I5" s="4">
        <f t="shared" si="6"/>
        <v>153.34</v>
      </c>
      <c r="J5" s="4">
        <f t="shared" si="0"/>
        <v>65</v>
      </c>
      <c r="K5" s="4" t="str">
        <f t="shared" si="1"/>
        <v>ID07354East@gmail.com</v>
      </c>
      <c r="L5" s="4" t="str">
        <f t="shared" si="2"/>
        <v>10</v>
      </c>
      <c r="M5" s="4" t="str">
        <f t="shared" si="3"/>
        <v>01</v>
      </c>
      <c r="N5" s="4" t="str">
        <f t="shared" si="4"/>
        <v>2022</v>
      </c>
      <c r="O5" s="4" t="str">
        <f t="shared" si="5"/>
        <v>id07354east@gmail.com</v>
      </c>
      <c r="P5" s="4" t="s">
        <v>56</v>
      </c>
      <c r="Q5" s="4" t="s">
        <v>57</v>
      </c>
      <c r="S5" s="8">
        <f>LARGE(I:I,2)</f>
        <v>548.12</v>
      </c>
      <c r="T5" s="8">
        <f>SMALL(I:I,2)</f>
        <v>33.04</v>
      </c>
    </row>
    <row r="6" spans="1:21">
      <c r="A6" s="4" t="s">
        <v>58</v>
      </c>
      <c r="B6" s="5">
        <v>44574</v>
      </c>
      <c r="C6" s="4" t="s">
        <v>39</v>
      </c>
      <c r="D6" s="4" t="s">
        <v>40</v>
      </c>
      <c r="E6" s="4" t="s">
        <v>49</v>
      </c>
      <c r="F6" s="4" t="s">
        <v>55</v>
      </c>
      <c r="G6" s="4">
        <v>38</v>
      </c>
      <c r="H6" s="4">
        <v>2.1800000000000002</v>
      </c>
      <c r="I6" s="4">
        <f t="shared" si="6"/>
        <v>82.84</v>
      </c>
      <c r="J6" s="4">
        <f t="shared" si="0"/>
        <v>152</v>
      </c>
      <c r="K6" s="4" t="str">
        <f t="shared" si="1"/>
        <v>ID07355East@gmail.com</v>
      </c>
      <c r="L6" s="4" t="str">
        <f t="shared" si="2"/>
        <v>13</v>
      </c>
      <c r="M6" s="4" t="str">
        <f t="shared" si="3"/>
        <v>01</v>
      </c>
      <c r="N6" s="4" t="str">
        <f t="shared" si="4"/>
        <v>2022</v>
      </c>
      <c r="O6" s="4" t="str">
        <f t="shared" si="5"/>
        <v>id07355east@gmail.com</v>
      </c>
      <c r="P6" s="4" t="s">
        <v>40</v>
      </c>
      <c r="S6" s="8">
        <f>LARGE(I:I,3)</f>
        <v>541.62</v>
      </c>
      <c r="T6" s="8">
        <f>SMALL(I:I,3)</f>
        <v>33.6</v>
      </c>
    </row>
    <row r="7" spans="1:21">
      <c r="A7" s="4" t="s">
        <v>59</v>
      </c>
      <c r="B7" s="5">
        <v>44577</v>
      </c>
      <c r="C7" s="4" t="s">
        <v>39</v>
      </c>
      <c r="D7" s="4" t="s">
        <v>40</v>
      </c>
      <c r="E7" s="4" t="s">
        <v>41</v>
      </c>
      <c r="F7" s="4" t="s">
        <v>60</v>
      </c>
      <c r="G7" s="4">
        <v>54</v>
      </c>
      <c r="H7" s="4">
        <v>1.77</v>
      </c>
      <c r="I7" s="4">
        <f t="shared" si="6"/>
        <v>95.58</v>
      </c>
      <c r="J7" s="4">
        <f t="shared" si="0"/>
        <v>128</v>
      </c>
      <c r="K7" s="4" t="str">
        <f t="shared" si="1"/>
        <v>ID07356East@gmail.com</v>
      </c>
      <c r="L7" s="4" t="str">
        <f t="shared" si="2"/>
        <v>16</v>
      </c>
      <c r="M7" s="4" t="str">
        <f t="shared" si="3"/>
        <v>01</v>
      </c>
      <c r="N7" s="4" t="str">
        <f t="shared" si="4"/>
        <v>2022</v>
      </c>
      <c r="O7" s="4" t="str">
        <f t="shared" si="5"/>
        <v>id07356east@gmail.com</v>
      </c>
      <c r="P7" s="4" t="s">
        <v>40</v>
      </c>
      <c r="S7" s="8">
        <f>LARGE(I:I,4)</f>
        <v>520.01</v>
      </c>
      <c r="T7" s="8">
        <f>SMALL(I:I,4)</f>
        <v>35.28</v>
      </c>
    </row>
    <row r="8" spans="1:21">
      <c r="A8" s="4" t="s">
        <v>61</v>
      </c>
      <c r="B8" s="5">
        <v>44580</v>
      </c>
      <c r="C8" s="4" t="s">
        <v>39</v>
      </c>
      <c r="D8" s="4" t="s">
        <v>40</v>
      </c>
      <c r="E8" s="4" t="s">
        <v>44</v>
      </c>
      <c r="F8" s="4" t="s">
        <v>45</v>
      </c>
      <c r="G8" s="4">
        <v>149</v>
      </c>
      <c r="H8" s="4">
        <v>3.49</v>
      </c>
      <c r="I8" s="4">
        <f>G8*H8</f>
        <v>520.01</v>
      </c>
      <c r="J8" s="4">
        <f t="shared" si="0"/>
        <v>4</v>
      </c>
      <c r="K8" s="4" t="str">
        <f t="shared" si="1"/>
        <v>ID07357East@gmail.com</v>
      </c>
      <c r="L8" s="4" t="str">
        <f t="shared" si="2"/>
        <v>19</v>
      </c>
      <c r="M8" s="4" t="str">
        <f t="shared" si="3"/>
        <v>01</v>
      </c>
      <c r="N8" s="4" t="str">
        <f t="shared" si="4"/>
        <v>2022</v>
      </c>
      <c r="O8" s="4" t="str">
        <f t="shared" si="5"/>
        <v>id07357east@gmail.com</v>
      </c>
      <c r="P8" s="4" t="s">
        <v>40</v>
      </c>
      <c r="S8" s="8">
        <f>LARGE(I:I,5)</f>
        <v>516.66000000000008</v>
      </c>
      <c r="T8" s="8">
        <f>SMALL(I:I,5)</f>
        <v>35.4</v>
      </c>
    </row>
    <row r="9" spans="1:21">
      <c r="A9" s="4" t="s">
        <v>62</v>
      </c>
      <c r="B9" s="5">
        <v>44583</v>
      </c>
      <c r="C9" s="4" t="s">
        <v>47</v>
      </c>
      <c r="D9" s="4" t="s">
        <v>48</v>
      </c>
      <c r="E9" s="4" t="s">
        <v>41</v>
      </c>
      <c r="F9" s="4" t="s">
        <v>50</v>
      </c>
      <c r="G9" s="4">
        <v>51</v>
      </c>
      <c r="H9" s="4">
        <v>1.77</v>
      </c>
      <c r="I9" s="4">
        <f t="shared" si="6"/>
        <v>90.27</v>
      </c>
      <c r="J9" s="4">
        <f t="shared" si="0"/>
        <v>139</v>
      </c>
      <c r="K9" s="4" t="str">
        <f t="shared" si="1"/>
        <v>ID07358West@gmail.com</v>
      </c>
      <c r="L9" s="4" t="str">
        <f t="shared" si="2"/>
        <v>22</v>
      </c>
      <c r="M9" s="4" t="str">
        <f t="shared" si="3"/>
        <v>01</v>
      </c>
      <c r="N9" s="4" t="str">
        <f t="shared" si="4"/>
        <v>2022</v>
      </c>
      <c r="O9" s="4" t="str">
        <f t="shared" si="5"/>
        <v>id07358west@gmail.com</v>
      </c>
      <c r="P9" s="4" t="s">
        <v>51</v>
      </c>
      <c r="Q9" s="4" t="s">
        <v>52</v>
      </c>
    </row>
    <row r="10" spans="1:21">
      <c r="A10" s="4" t="s">
        <v>63</v>
      </c>
      <c r="B10" s="5">
        <v>44586</v>
      </c>
      <c r="C10" s="4" t="s">
        <v>39</v>
      </c>
      <c r="D10" s="4" t="s">
        <v>54</v>
      </c>
      <c r="E10" s="4" t="s">
        <v>41</v>
      </c>
      <c r="F10" s="4" t="s">
        <v>45</v>
      </c>
      <c r="G10" s="4">
        <v>100</v>
      </c>
      <c r="H10" s="4">
        <v>1.77</v>
      </c>
      <c r="I10" s="4">
        <f t="shared" si="6"/>
        <v>177</v>
      </c>
      <c r="J10" s="4">
        <f t="shared" si="0"/>
        <v>49</v>
      </c>
      <c r="K10" s="4" t="str">
        <f>CONCATENATE(A10, C10,"@gmail.com")</f>
        <v>ID07359East@gmail.com</v>
      </c>
      <c r="L10" s="4" t="str">
        <f t="shared" si="2"/>
        <v>25</v>
      </c>
      <c r="M10" s="4" t="str">
        <f t="shared" si="3"/>
        <v>01</v>
      </c>
      <c r="N10" s="4" t="str">
        <f t="shared" si="4"/>
        <v>2022</v>
      </c>
      <c r="O10" s="4" t="str">
        <f t="shared" si="5"/>
        <v>id07359east@gmail.com</v>
      </c>
      <c r="P10" s="4" t="s">
        <v>56</v>
      </c>
      <c r="Q10" s="4" t="s">
        <v>57</v>
      </c>
    </row>
    <row r="11" spans="1:21">
      <c r="A11" s="4" t="s">
        <v>64</v>
      </c>
      <c r="B11" s="5">
        <v>44589</v>
      </c>
      <c r="C11" s="4" t="s">
        <v>39</v>
      </c>
      <c r="D11" s="4" t="s">
        <v>54</v>
      </c>
      <c r="E11" s="4" t="s">
        <v>65</v>
      </c>
      <c r="F11" s="4" t="s">
        <v>45</v>
      </c>
      <c r="G11" s="4">
        <v>28</v>
      </c>
      <c r="H11" s="4">
        <v>1.35</v>
      </c>
      <c r="I11" s="4">
        <f t="shared" si="6"/>
        <v>37.800000000000004</v>
      </c>
      <c r="J11" s="4">
        <f t="shared" si="0"/>
        <v>227</v>
      </c>
      <c r="K11" s="4" t="str">
        <f t="shared" si="1"/>
        <v>ID07360East@gmail.com</v>
      </c>
      <c r="L11" s="4" t="str">
        <f t="shared" si="2"/>
        <v>28</v>
      </c>
      <c r="M11" s="4" t="str">
        <f t="shared" si="3"/>
        <v>01</v>
      </c>
      <c r="N11" s="4" t="str">
        <f t="shared" si="4"/>
        <v>2022</v>
      </c>
      <c r="O11" s="4" t="str">
        <f t="shared" si="5"/>
        <v>id07360east@gmail.com</v>
      </c>
      <c r="P11" s="4" t="s">
        <v>56</v>
      </c>
      <c r="Q11" s="4" t="s">
        <v>57</v>
      </c>
    </row>
    <row r="12" spans="1:21">
      <c r="A12" s="4" t="s">
        <v>67</v>
      </c>
      <c r="B12" s="5">
        <v>44592</v>
      </c>
      <c r="C12" s="4" t="s">
        <v>39</v>
      </c>
      <c r="D12" s="4" t="s">
        <v>40</v>
      </c>
      <c r="E12" s="4" t="s">
        <v>49</v>
      </c>
      <c r="F12" s="4" t="s">
        <v>68</v>
      </c>
      <c r="G12" s="4">
        <v>36</v>
      </c>
      <c r="H12" s="4">
        <v>2.1800000000000002</v>
      </c>
      <c r="I12" s="4">
        <f t="shared" si="6"/>
        <v>78.48</v>
      </c>
      <c r="J12" s="4">
        <f t="shared" si="0"/>
        <v>161</v>
      </c>
      <c r="K12" s="4" t="str">
        <f t="shared" si="1"/>
        <v>ID07361East@gmail.com</v>
      </c>
      <c r="L12" s="4" t="str">
        <f t="shared" si="2"/>
        <v>31</v>
      </c>
      <c r="M12" s="4" t="str">
        <f t="shared" si="3"/>
        <v>01</v>
      </c>
      <c r="N12" s="4" t="str">
        <f t="shared" si="4"/>
        <v>2022</v>
      </c>
      <c r="O12" s="4" t="str">
        <f t="shared" si="5"/>
        <v>id07361east@gmail.com</v>
      </c>
      <c r="P12" s="4" t="s">
        <v>40</v>
      </c>
    </row>
    <row r="13" spans="1:21">
      <c r="A13" s="4" t="s">
        <v>69</v>
      </c>
      <c r="B13" s="5">
        <v>44595</v>
      </c>
      <c r="C13" s="4" t="s">
        <v>39</v>
      </c>
      <c r="D13" s="4" t="s">
        <v>40</v>
      </c>
      <c r="E13" s="4" t="s">
        <v>49</v>
      </c>
      <c r="F13" s="4" t="s">
        <v>60</v>
      </c>
      <c r="G13" s="4">
        <v>31</v>
      </c>
      <c r="H13" s="4">
        <v>1.87</v>
      </c>
      <c r="I13" s="4">
        <f t="shared" si="6"/>
        <v>57.970000000000006</v>
      </c>
      <c r="J13" s="4">
        <f t="shared" si="0"/>
        <v>201</v>
      </c>
      <c r="K13" s="4" t="str">
        <f t="shared" si="1"/>
        <v>ID07362East@gmail.com</v>
      </c>
      <c r="L13" s="4" t="str">
        <f t="shared" si="2"/>
        <v>03</v>
      </c>
      <c r="M13" s="4" t="str">
        <f t="shared" si="3"/>
        <v>02</v>
      </c>
      <c r="N13" s="4" t="str">
        <f t="shared" si="4"/>
        <v>2022</v>
      </c>
      <c r="O13" s="4" t="str">
        <f t="shared" si="5"/>
        <v>id07362east@gmail.com</v>
      </c>
      <c r="P13" s="4" t="s">
        <v>40</v>
      </c>
    </row>
    <row r="14" spans="1:21">
      <c r="A14" s="4" t="s">
        <v>70</v>
      </c>
      <c r="B14" s="5">
        <v>44598</v>
      </c>
      <c r="C14" s="4" t="s">
        <v>39</v>
      </c>
      <c r="D14" s="4" t="s">
        <v>40</v>
      </c>
      <c r="E14" s="4" t="s">
        <v>44</v>
      </c>
      <c r="F14" s="4" t="s">
        <v>55</v>
      </c>
      <c r="G14" s="4">
        <v>28</v>
      </c>
      <c r="H14" s="4">
        <v>3.49</v>
      </c>
      <c r="I14" s="4">
        <f t="shared" si="6"/>
        <v>97.72</v>
      </c>
      <c r="J14" s="4">
        <f t="shared" si="0"/>
        <v>122</v>
      </c>
      <c r="K14" s="4" t="str">
        <f t="shared" si="1"/>
        <v>ID07363East@gmail.com</v>
      </c>
      <c r="L14" s="4" t="str">
        <f t="shared" si="2"/>
        <v>06</v>
      </c>
      <c r="M14" s="4" t="str">
        <f t="shared" si="3"/>
        <v>02</v>
      </c>
      <c r="N14" s="4" t="str">
        <f t="shared" si="4"/>
        <v>2022</v>
      </c>
      <c r="O14" s="4" t="str">
        <f t="shared" si="5"/>
        <v>id07363east@gmail.com</v>
      </c>
      <c r="P14" s="4" t="s">
        <v>40</v>
      </c>
    </row>
    <row r="15" spans="1:21">
      <c r="A15" s="4" t="s">
        <v>71</v>
      </c>
      <c r="B15" s="5">
        <v>44601</v>
      </c>
      <c r="C15" s="4" t="s">
        <v>47</v>
      </c>
      <c r="D15" s="4" t="s">
        <v>48</v>
      </c>
      <c r="E15" s="4" t="s">
        <v>41</v>
      </c>
      <c r="F15" s="4" t="s">
        <v>50</v>
      </c>
      <c r="G15" s="4">
        <v>44</v>
      </c>
      <c r="H15" s="4">
        <v>1.77</v>
      </c>
      <c r="I15" s="4">
        <f t="shared" si="6"/>
        <v>77.88</v>
      </c>
      <c r="J15" s="4">
        <f t="shared" si="0"/>
        <v>162</v>
      </c>
      <c r="K15" s="4" t="str">
        <f t="shared" si="1"/>
        <v>ID07364West@gmail.com</v>
      </c>
      <c r="L15" s="4" t="str">
        <f t="shared" si="2"/>
        <v>09</v>
      </c>
      <c r="M15" s="4" t="str">
        <f t="shared" si="3"/>
        <v>02</v>
      </c>
      <c r="N15" s="4" t="str">
        <f t="shared" si="4"/>
        <v>2022</v>
      </c>
      <c r="O15" s="4" t="str">
        <f t="shared" si="5"/>
        <v>id07364west@gmail.com</v>
      </c>
      <c r="P15" s="4" t="s">
        <v>51</v>
      </c>
      <c r="Q15" s="4" t="s">
        <v>52</v>
      </c>
      <c r="S15" s="78" t="s">
        <v>311</v>
      </c>
      <c r="T15" s="79"/>
      <c r="U15" s="79"/>
    </row>
    <row r="16" spans="1:21">
      <c r="A16" s="4" t="s">
        <v>72</v>
      </c>
      <c r="B16" s="5">
        <v>44604</v>
      </c>
      <c r="C16" s="4" t="s">
        <v>39</v>
      </c>
      <c r="D16" s="4" t="s">
        <v>54</v>
      </c>
      <c r="E16" s="4" t="s">
        <v>41</v>
      </c>
      <c r="F16" s="4" t="s">
        <v>45</v>
      </c>
      <c r="G16" s="4">
        <v>23</v>
      </c>
      <c r="H16" s="4">
        <v>1.77</v>
      </c>
      <c r="I16" s="4">
        <f t="shared" si="6"/>
        <v>40.71</v>
      </c>
      <c r="J16" s="4">
        <f t="shared" si="0"/>
        <v>220</v>
      </c>
      <c r="K16" s="4" t="str">
        <f t="shared" si="1"/>
        <v>ID07365East@gmail.com</v>
      </c>
      <c r="L16" s="4" t="str">
        <f t="shared" si="2"/>
        <v>12</v>
      </c>
      <c r="M16" s="4" t="str">
        <f t="shared" si="3"/>
        <v>02</v>
      </c>
      <c r="N16" s="4" t="str">
        <f t="shared" si="4"/>
        <v>2022</v>
      </c>
      <c r="O16" s="4" t="str">
        <f t="shared" si="5"/>
        <v>id07365east@gmail.com</v>
      </c>
      <c r="P16" s="4" t="s">
        <v>56</v>
      </c>
      <c r="Q16" s="4" t="s">
        <v>57</v>
      </c>
      <c r="S16" s="79"/>
      <c r="T16" s="79"/>
      <c r="U16" s="79"/>
    </row>
    <row r="17" spans="1:21">
      <c r="A17" s="4" t="s">
        <v>73</v>
      </c>
      <c r="B17" s="5">
        <v>44607</v>
      </c>
      <c r="C17" s="4" t="s">
        <v>39</v>
      </c>
      <c r="D17" s="4" t="s">
        <v>54</v>
      </c>
      <c r="E17" s="4" t="s">
        <v>65</v>
      </c>
      <c r="F17" s="4" t="s">
        <v>45</v>
      </c>
      <c r="G17" s="4">
        <v>27</v>
      </c>
      <c r="H17" s="4">
        <v>1.35</v>
      </c>
      <c r="I17" s="4">
        <f t="shared" si="6"/>
        <v>36.450000000000003</v>
      </c>
      <c r="J17" s="4">
        <f t="shared" si="0"/>
        <v>222</v>
      </c>
      <c r="K17" s="4" t="str">
        <f t="shared" si="1"/>
        <v>ID07366East@gmail.com</v>
      </c>
      <c r="L17" s="4" t="str">
        <f t="shared" si="2"/>
        <v>15</v>
      </c>
      <c r="M17" s="4" t="str">
        <f t="shared" si="3"/>
        <v>02</v>
      </c>
      <c r="N17" s="4" t="str">
        <f t="shared" si="4"/>
        <v>2022</v>
      </c>
      <c r="O17" s="4" t="str">
        <f t="shared" si="5"/>
        <v>id07366east@gmail.com</v>
      </c>
      <c r="P17" s="4" t="s">
        <v>56</v>
      </c>
      <c r="Q17" s="4" t="s">
        <v>57</v>
      </c>
      <c r="S17" s="6" t="s">
        <v>312</v>
      </c>
      <c r="T17" s="6" t="s">
        <v>24</v>
      </c>
      <c r="U17" s="6" t="s">
        <v>23</v>
      </c>
    </row>
    <row r="18" spans="1:21">
      <c r="A18" s="4" t="s">
        <v>74</v>
      </c>
      <c r="B18" s="5">
        <v>44610</v>
      </c>
      <c r="C18" s="4" t="s">
        <v>39</v>
      </c>
      <c r="D18" s="4" t="s">
        <v>40</v>
      </c>
      <c r="E18" s="4" t="s">
        <v>49</v>
      </c>
      <c r="F18" s="4" t="s">
        <v>68</v>
      </c>
      <c r="G18" s="4">
        <v>43</v>
      </c>
      <c r="H18" s="4">
        <v>2.1800000000000002</v>
      </c>
      <c r="I18" s="4">
        <f t="shared" si="6"/>
        <v>93.740000000000009</v>
      </c>
      <c r="J18" s="4">
        <f t="shared" si="0"/>
        <v>128</v>
      </c>
      <c r="K18" s="4" t="str">
        <f t="shared" si="1"/>
        <v>ID07367East@gmail.com</v>
      </c>
      <c r="L18" s="4" t="str">
        <f t="shared" si="2"/>
        <v>18</v>
      </c>
      <c r="M18" s="4" t="str">
        <f t="shared" si="3"/>
        <v>02</v>
      </c>
      <c r="N18" s="4" t="str">
        <f t="shared" si="4"/>
        <v>2022</v>
      </c>
      <c r="O18" s="4" t="str">
        <f t="shared" si="5"/>
        <v>id07367east@gmail.com</v>
      </c>
      <c r="P18" s="4" t="s">
        <v>40</v>
      </c>
      <c r="S18" s="6" t="s">
        <v>41</v>
      </c>
      <c r="T18" s="6" t="s">
        <v>40</v>
      </c>
      <c r="U18" s="6" t="s">
        <v>39</v>
      </c>
    </row>
    <row r="19" spans="1:21">
      <c r="A19" s="4" t="s">
        <v>75</v>
      </c>
      <c r="B19" s="5">
        <v>44613</v>
      </c>
      <c r="C19" s="4" t="s">
        <v>39</v>
      </c>
      <c r="D19" s="4" t="s">
        <v>40</v>
      </c>
      <c r="E19" s="4" t="s">
        <v>49</v>
      </c>
      <c r="F19" s="4" t="s">
        <v>60</v>
      </c>
      <c r="G19" s="4">
        <v>123</v>
      </c>
      <c r="H19" s="4">
        <v>2.84</v>
      </c>
      <c r="I19" s="4">
        <f t="shared" si="6"/>
        <v>349.32</v>
      </c>
      <c r="J19" s="4">
        <f t="shared" si="0"/>
        <v>14</v>
      </c>
      <c r="K19" s="4" t="str">
        <f t="shared" si="1"/>
        <v>ID07368East@gmail.com</v>
      </c>
      <c r="L19" s="4" t="str">
        <f t="shared" si="2"/>
        <v>21</v>
      </c>
      <c r="M19" s="4" t="str">
        <f t="shared" si="3"/>
        <v>02</v>
      </c>
      <c r="N19" s="4" t="str">
        <f t="shared" si="4"/>
        <v>2022</v>
      </c>
      <c r="O19" s="4" t="str">
        <f t="shared" si="5"/>
        <v>id07368east@gmail.com</v>
      </c>
      <c r="P19" s="4" t="s">
        <v>40</v>
      </c>
      <c r="S19" s="80">
        <f>COUNTIFS(E:E,$S$18,D:D,$T$18,C:C,$U$18)</f>
        <v>29</v>
      </c>
      <c r="T19" s="80"/>
      <c r="U19" s="80"/>
    </row>
    <row r="20" spans="1:21">
      <c r="A20" s="4" t="s">
        <v>76</v>
      </c>
      <c r="B20" s="5">
        <v>44616</v>
      </c>
      <c r="C20" s="4" t="s">
        <v>47</v>
      </c>
      <c r="D20" s="4" t="s">
        <v>48</v>
      </c>
      <c r="E20" s="4" t="s">
        <v>41</v>
      </c>
      <c r="F20" s="4" t="s">
        <v>77</v>
      </c>
      <c r="G20" s="4">
        <v>42</v>
      </c>
      <c r="H20" s="4">
        <v>1.87</v>
      </c>
      <c r="I20" s="4">
        <f t="shared" si="6"/>
        <v>78.540000000000006</v>
      </c>
      <c r="J20" s="4">
        <f t="shared" si="0"/>
        <v>156</v>
      </c>
      <c r="K20" s="4" t="str">
        <f t="shared" si="1"/>
        <v>ID07369West@gmail.com</v>
      </c>
      <c r="L20" s="4" t="str">
        <f t="shared" si="2"/>
        <v>24</v>
      </c>
      <c r="M20" s="4" t="str">
        <f t="shared" si="3"/>
        <v>02</v>
      </c>
      <c r="N20" s="4" t="str">
        <f t="shared" si="4"/>
        <v>2022</v>
      </c>
      <c r="O20" s="4" t="str">
        <f t="shared" si="5"/>
        <v>id07369west@gmail.com</v>
      </c>
      <c r="P20" s="4" t="s">
        <v>51</v>
      </c>
      <c r="Q20" s="4" t="s">
        <v>52</v>
      </c>
    </row>
    <row r="21" spans="1:21">
      <c r="A21" s="4" t="s">
        <v>78</v>
      </c>
      <c r="B21" s="5">
        <v>44619</v>
      </c>
      <c r="C21" s="4" t="s">
        <v>47</v>
      </c>
      <c r="D21" s="4" t="s">
        <v>48</v>
      </c>
      <c r="E21" s="4" t="s">
        <v>49</v>
      </c>
      <c r="F21" s="4" t="s">
        <v>79</v>
      </c>
      <c r="G21" s="4">
        <v>33</v>
      </c>
      <c r="H21" s="4">
        <v>2.84</v>
      </c>
      <c r="I21" s="4">
        <f t="shared" si="6"/>
        <v>93.72</v>
      </c>
      <c r="J21" s="4">
        <f t="shared" si="0"/>
        <v>127</v>
      </c>
      <c r="K21" s="4" t="str">
        <f t="shared" si="1"/>
        <v>ID07370West@gmail.com</v>
      </c>
      <c r="L21" s="4" t="str">
        <f t="shared" si="2"/>
        <v>27</v>
      </c>
      <c r="M21" s="4" t="str">
        <f t="shared" si="3"/>
        <v>02</v>
      </c>
      <c r="N21" s="4" t="str">
        <f t="shared" si="4"/>
        <v>2022</v>
      </c>
      <c r="O21" s="4" t="str">
        <f t="shared" si="5"/>
        <v>id07370west@gmail.com</v>
      </c>
      <c r="P21" s="4" t="s">
        <v>51</v>
      </c>
      <c r="Q21" s="4" t="s">
        <v>52</v>
      </c>
    </row>
    <row r="22" spans="1:21" ht="14.4" customHeight="1">
      <c r="A22" s="4" t="s">
        <v>80</v>
      </c>
      <c r="B22" s="5">
        <v>44622</v>
      </c>
      <c r="C22" s="4" t="s">
        <v>39</v>
      </c>
      <c r="D22" s="4" t="s">
        <v>54</v>
      </c>
      <c r="E22" s="4" t="s">
        <v>49</v>
      </c>
      <c r="F22" s="4" t="s">
        <v>77</v>
      </c>
      <c r="G22" s="4">
        <v>85</v>
      </c>
      <c r="H22" s="4">
        <v>1.87</v>
      </c>
      <c r="I22" s="4">
        <f t="shared" si="6"/>
        <v>158.95000000000002</v>
      </c>
      <c r="J22" s="4">
        <f t="shared" si="0"/>
        <v>60</v>
      </c>
      <c r="K22" s="4" t="str">
        <f t="shared" si="1"/>
        <v>ID07371East@gmail.com</v>
      </c>
      <c r="L22" s="4" t="str">
        <f t="shared" si="2"/>
        <v>02</v>
      </c>
      <c r="M22" s="4" t="str">
        <f t="shared" si="3"/>
        <v>03</v>
      </c>
      <c r="N22" s="4" t="str">
        <f t="shared" si="4"/>
        <v>2022</v>
      </c>
      <c r="O22" s="4" t="str">
        <f t="shared" si="5"/>
        <v>id07371east@gmail.com</v>
      </c>
      <c r="P22" s="4" t="s">
        <v>56</v>
      </c>
      <c r="Q22" s="4" t="s">
        <v>57</v>
      </c>
      <c r="S22" s="86" t="s">
        <v>315</v>
      </c>
      <c r="T22" s="87"/>
    </row>
    <row r="23" spans="1:21" ht="14.4" customHeight="1">
      <c r="A23" s="4" t="s">
        <v>81</v>
      </c>
      <c r="B23" s="5">
        <v>44625</v>
      </c>
      <c r="C23" s="4" t="s">
        <v>47</v>
      </c>
      <c r="D23" s="4" t="s">
        <v>82</v>
      </c>
      <c r="E23" s="4" t="s">
        <v>49</v>
      </c>
      <c r="F23" s="4" t="s">
        <v>55</v>
      </c>
      <c r="G23" s="4">
        <v>30</v>
      </c>
      <c r="H23" s="4">
        <v>2.84</v>
      </c>
      <c r="I23" s="4">
        <f t="shared" si="6"/>
        <v>85.199999999999989</v>
      </c>
      <c r="J23" s="4">
        <f t="shared" si="0"/>
        <v>139</v>
      </c>
      <c r="K23" s="4" t="str">
        <f t="shared" si="1"/>
        <v>ID07372West@gmail.com</v>
      </c>
      <c r="L23" s="4" t="str">
        <f t="shared" si="2"/>
        <v>05</v>
      </c>
      <c r="M23" s="4" t="str">
        <f t="shared" si="3"/>
        <v>03</v>
      </c>
      <c r="N23" s="4" t="str">
        <f t="shared" si="4"/>
        <v>2022</v>
      </c>
      <c r="O23" s="4" t="str">
        <f t="shared" si="5"/>
        <v>id07372west@gmail.com</v>
      </c>
      <c r="P23" s="4" t="s">
        <v>83</v>
      </c>
      <c r="Q23" s="4" t="s">
        <v>84</v>
      </c>
      <c r="S23" s="88"/>
      <c r="T23" s="89"/>
    </row>
    <row r="24" spans="1:21">
      <c r="A24" s="4" t="s">
        <v>85</v>
      </c>
      <c r="B24" s="5">
        <v>44628</v>
      </c>
      <c r="C24" s="4" t="s">
        <v>39</v>
      </c>
      <c r="D24" s="4" t="s">
        <v>40</v>
      </c>
      <c r="E24" s="4" t="s">
        <v>41</v>
      </c>
      <c r="F24" s="4" t="s">
        <v>77</v>
      </c>
      <c r="G24" s="4">
        <v>61</v>
      </c>
      <c r="H24" s="4">
        <v>1.77</v>
      </c>
      <c r="I24" s="4">
        <f t="shared" si="6"/>
        <v>107.97</v>
      </c>
      <c r="J24" s="4">
        <f t="shared" si="0"/>
        <v>104</v>
      </c>
      <c r="K24" s="4" t="str">
        <f t="shared" si="1"/>
        <v>ID07373East@gmail.com</v>
      </c>
      <c r="L24" s="4" t="str">
        <f t="shared" si="2"/>
        <v>08</v>
      </c>
      <c r="M24" s="4" t="str">
        <f t="shared" si="3"/>
        <v>03</v>
      </c>
      <c r="N24" s="4" t="str">
        <f t="shared" si="4"/>
        <v>2022</v>
      </c>
      <c r="O24" s="4" t="str">
        <f t="shared" si="5"/>
        <v>id07373east@gmail.com</v>
      </c>
      <c r="P24" s="4" t="s">
        <v>40</v>
      </c>
      <c r="S24" s="82">
        <v>3</v>
      </c>
      <c r="T24" s="83"/>
    </row>
    <row r="25" spans="1:21">
      <c r="A25" s="4" t="s">
        <v>86</v>
      </c>
      <c r="B25" s="5">
        <v>44631</v>
      </c>
      <c r="C25" s="4" t="s">
        <v>39</v>
      </c>
      <c r="D25" s="4" t="s">
        <v>40</v>
      </c>
      <c r="E25" s="4" t="s">
        <v>44</v>
      </c>
      <c r="F25" s="4" t="s">
        <v>45</v>
      </c>
      <c r="G25" s="4">
        <v>40</v>
      </c>
      <c r="H25" s="4">
        <v>3.49</v>
      </c>
      <c r="I25" s="4">
        <f t="shared" si="6"/>
        <v>139.60000000000002</v>
      </c>
      <c r="J25" s="4">
        <f t="shared" si="0"/>
        <v>71</v>
      </c>
      <c r="K25" s="4" t="str">
        <f t="shared" si="1"/>
        <v>ID07374East@gmail.com</v>
      </c>
      <c r="L25" s="4" t="str">
        <f t="shared" si="2"/>
        <v>11</v>
      </c>
      <c r="M25" s="4" t="str">
        <f t="shared" si="3"/>
        <v>03</v>
      </c>
      <c r="N25" s="4" t="str">
        <f t="shared" si="4"/>
        <v>2022</v>
      </c>
      <c r="O25" s="4" t="str">
        <f t="shared" si="5"/>
        <v>id07374east@gmail.com</v>
      </c>
      <c r="P25" s="4" t="s">
        <v>40</v>
      </c>
      <c r="S25" s="84"/>
      <c r="T25" s="85"/>
    </row>
    <row r="26" spans="1:21">
      <c r="A26" s="4" t="s">
        <v>87</v>
      </c>
      <c r="B26" s="5">
        <v>44634</v>
      </c>
      <c r="C26" s="4" t="s">
        <v>47</v>
      </c>
      <c r="D26" s="4" t="s">
        <v>48</v>
      </c>
      <c r="E26" s="4" t="s">
        <v>49</v>
      </c>
      <c r="F26" s="4" t="s">
        <v>50</v>
      </c>
      <c r="G26" s="4">
        <v>86</v>
      </c>
      <c r="H26" s="4">
        <v>1.87</v>
      </c>
      <c r="I26" s="4">
        <f t="shared" si="6"/>
        <v>160.82000000000002</v>
      </c>
      <c r="J26" s="4">
        <f t="shared" si="0"/>
        <v>54</v>
      </c>
      <c r="K26" s="4" t="str">
        <f t="shared" si="1"/>
        <v>ID07375West@gmail.com</v>
      </c>
      <c r="L26" s="4" t="str">
        <f t="shared" si="2"/>
        <v>14</v>
      </c>
      <c r="M26" s="4" t="str">
        <f t="shared" si="3"/>
        <v>03</v>
      </c>
      <c r="N26" s="4" t="str">
        <f t="shared" si="4"/>
        <v>2022</v>
      </c>
      <c r="O26" s="4" t="str">
        <f t="shared" si="5"/>
        <v>id07375west@gmail.com</v>
      </c>
      <c r="P26" s="4" t="s">
        <v>51</v>
      </c>
      <c r="Q26" s="4" t="s">
        <v>52</v>
      </c>
      <c r="S26" s="81">
        <f>SUMIFS(I:I,M:M,S24)</f>
        <v>3045.75</v>
      </c>
      <c r="T26" s="81"/>
    </row>
    <row r="27" spans="1:21">
      <c r="A27" s="4" t="s">
        <v>88</v>
      </c>
      <c r="B27" s="5">
        <v>44637</v>
      </c>
      <c r="C27" s="4" t="s">
        <v>39</v>
      </c>
      <c r="D27" s="4" t="s">
        <v>54</v>
      </c>
      <c r="E27" s="4" t="s">
        <v>41</v>
      </c>
      <c r="F27" s="4" t="s">
        <v>55</v>
      </c>
      <c r="G27" s="4">
        <v>38</v>
      </c>
      <c r="H27" s="4">
        <v>1.77</v>
      </c>
      <c r="I27" s="4">
        <f t="shared" si="6"/>
        <v>67.260000000000005</v>
      </c>
      <c r="J27" s="4">
        <f t="shared" si="0"/>
        <v>177</v>
      </c>
      <c r="K27" s="4" t="str">
        <f t="shared" si="1"/>
        <v>ID07376East@gmail.com</v>
      </c>
      <c r="L27" s="4" t="str">
        <f t="shared" si="2"/>
        <v>17</v>
      </c>
      <c r="M27" s="4" t="str">
        <f t="shared" si="3"/>
        <v>03</v>
      </c>
      <c r="N27" s="4" t="str">
        <f t="shared" si="4"/>
        <v>2022</v>
      </c>
      <c r="O27" s="4" t="str">
        <f t="shared" si="5"/>
        <v>id07376east@gmail.com</v>
      </c>
      <c r="P27" s="4" t="s">
        <v>56</v>
      </c>
      <c r="Q27" s="4" t="s">
        <v>57</v>
      </c>
      <c r="S27" s="81"/>
      <c r="T27" s="81"/>
    </row>
    <row r="28" spans="1:21">
      <c r="A28" s="4" t="s">
        <v>89</v>
      </c>
      <c r="B28" s="5">
        <v>44640</v>
      </c>
      <c r="C28" s="4" t="s">
        <v>39</v>
      </c>
      <c r="D28" s="4" t="s">
        <v>54</v>
      </c>
      <c r="E28" s="4" t="s">
        <v>65</v>
      </c>
      <c r="F28" s="4" t="s">
        <v>45</v>
      </c>
      <c r="G28" s="4">
        <v>68</v>
      </c>
      <c r="H28" s="4">
        <v>1.68</v>
      </c>
      <c r="I28" s="4">
        <f t="shared" si="6"/>
        <v>114.24</v>
      </c>
      <c r="J28" s="4">
        <f t="shared" si="0"/>
        <v>94</v>
      </c>
      <c r="K28" s="4" t="str">
        <f t="shared" si="1"/>
        <v>ID07377East@gmail.com</v>
      </c>
      <c r="L28" s="4" t="str">
        <f t="shared" si="2"/>
        <v>20</v>
      </c>
      <c r="M28" s="4" t="str">
        <f t="shared" si="3"/>
        <v>03</v>
      </c>
      <c r="N28" s="4" t="str">
        <f t="shared" si="4"/>
        <v>2022</v>
      </c>
      <c r="O28" s="4" t="str">
        <f t="shared" si="5"/>
        <v>id07377east@gmail.com</v>
      </c>
      <c r="P28" s="4" t="s">
        <v>56</v>
      </c>
      <c r="Q28" s="4" t="s">
        <v>57</v>
      </c>
    </row>
    <row r="29" spans="1:21">
      <c r="A29" s="4" t="s">
        <v>90</v>
      </c>
      <c r="B29" s="5">
        <v>44643</v>
      </c>
      <c r="C29" s="4" t="s">
        <v>47</v>
      </c>
      <c r="D29" s="4" t="s">
        <v>82</v>
      </c>
      <c r="E29" s="4" t="s">
        <v>49</v>
      </c>
      <c r="F29" s="4" t="s">
        <v>68</v>
      </c>
      <c r="G29" s="4">
        <v>39</v>
      </c>
      <c r="H29" s="4">
        <v>1.87</v>
      </c>
      <c r="I29" s="4">
        <f t="shared" si="6"/>
        <v>72.930000000000007</v>
      </c>
      <c r="J29" s="4">
        <f t="shared" si="0"/>
        <v>160</v>
      </c>
      <c r="K29" s="4" t="str">
        <f t="shared" si="1"/>
        <v>ID07378West@gmail.com</v>
      </c>
      <c r="L29" s="4" t="str">
        <f t="shared" si="2"/>
        <v>23</v>
      </c>
      <c r="M29" s="4" t="str">
        <f t="shared" si="3"/>
        <v>03</v>
      </c>
      <c r="N29" s="4" t="str">
        <f t="shared" si="4"/>
        <v>2022</v>
      </c>
      <c r="O29" s="4" t="str">
        <f t="shared" si="5"/>
        <v>id07378west@gmail.com</v>
      </c>
      <c r="P29" s="4" t="s">
        <v>83</v>
      </c>
      <c r="Q29" s="4" t="s">
        <v>84</v>
      </c>
      <c r="R29" s="75" t="s">
        <v>314</v>
      </c>
      <c r="S29" s="75"/>
      <c r="T29" s="75"/>
    </row>
    <row r="30" spans="1:21">
      <c r="A30" s="4" t="s">
        <v>91</v>
      </c>
      <c r="B30" s="5">
        <v>44646</v>
      </c>
      <c r="C30" s="4" t="s">
        <v>39</v>
      </c>
      <c r="D30" s="4" t="s">
        <v>40</v>
      </c>
      <c r="E30" s="4" t="s">
        <v>41</v>
      </c>
      <c r="F30" s="4" t="s">
        <v>55</v>
      </c>
      <c r="G30" s="4">
        <v>103</v>
      </c>
      <c r="H30" s="4">
        <v>1.87</v>
      </c>
      <c r="I30" s="4">
        <f t="shared" si="6"/>
        <v>192.61</v>
      </c>
      <c r="J30" s="4">
        <f t="shared" si="0"/>
        <v>40</v>
      </c>
      <c r="K30" s="4" t="str">
        <f t="shared" si="1"/>
        <v>ID07379East@gmail.com</v>
      </c>
      <c r="L30" s="4" t="str">
        <f t="shared" si="2"/>
        <v>26</v>
      </c>
      <c r="M30" s="4" t="str">
        <f t="shared" si="3"/>
        <v>03</v>
      </c>
      <c r="N30" s="4" t="str">
        <f t="shared" si="4"/>
        <v>2022</v>
      </c>
      <c r="O30" s="4" t="str">
        <f t="shared" si="5"/>
        <v>id07379east@gmail.com</v>
      </c>
      <c r="P30" s="4" t="s">
        <v>40</v>
      </c>
      <c r="R30" s="75"/>
      <c r="S30" s="75"/>
      <c r="T30" s="75"/>
    </row>
    <row r="31" spans="1:21">
      <c r="A31" s="4" t="s">
        <v>92</v>
      </c>
      <c r="B31" s="5">
        <v>44649</v>
      </c>
      <c r="C31" s="4" t="s">
        <v>39</v>
      </c>
      <c r="D31" s="4" t="s">
        <v>40</v>
      </c>
      <c r="E31" s="4" t="s">
        <v>49</v>
      </c>
      <c r="F31" s="4" t="s">
        <v>79</v>
      </c>
      <c r="G31" s="4">
        <v>193</v>
      </c>
      <c r="H31" s="4">
        <v>2.84</v>
      </c>
      <c r="I31" s="4">
        <f t="shared" si="6"/>
        <v>548.12</v>
      </c>
      <c r="J31" s="4">
        <f t="shared" si="0"/>
        <v>2</v>
      </c>
      <c r="K31" s="4" t="str">
        <f t="shared" si="1"/>
        <v>ID07380East@gmail.com</v>
      </c>
      <c r="L31" s="4" t="str">
        <f t="shared" si="2"/>
        <v>29</v>
      </c>
      <c r="M31" s="4" t="str">
        <f t="shared" si="3"/>
        <v>03</v>
      </c>
      <c r="N31" s="4" t="str">
        <f t="shared" si="4"/>
        <v>2022</v>
      </c>
      <c r="O31" s="4" t="str">
        <f t="shared" si="5"/>
        <v>id07380east@gmail.com</v>
      </c>
      <c r="P31" s="4" t="s">
        <v>40</v>
      </c>
      <c r="R31" s="74">
        <v>3</v>
      </c>
      <c r="S31" s="74"/>
      <c r="T31" s="74"/>
    </row>
    <row r="32" spans="1:21">
      <c r="A32" s="4" t="s">
        <v>93</v>
      </c>
      <c r="B32" s="5">
        <v>44652</v>
      </c>
      <c r="C32" s="4" t="s">
        <v>47</v>
      </c>
      <c r="D32" s="4" t="s">
        <v>48</v>
      </c>
      <c r="E32" s="4" t="s">
        <v>41</v>
      </c>
      <c r="F32" s="4" t="s">
        <v>77</v>
      </c>
      <c r="G32" s="4">
        <v>58</v>
      </c>
      <c r="H32" s="4">
        <v>1.77</v>
      </c>
      <c r="I32" s="4">
        <f t="shared" si="6"/>
        <v>102.66</v>
      </c>
      <c r="J32" s="4">
        <f t="shared" si="0"/>
        <v>110</v>
      </c>
      <c r="K32" s="4" t="str">
        <f t="shared" si="1"/>
        <v>ID07381West@gmail.com</v>
      </c>
      <c r="L32" s="4" t="str">
        <f t="shared" si="2"/>
        <v>01</v>
      </c>
      <c r="M32" s="4" t="str">
        <f t="shared" si="3"/>
        <v>04</v>
      </c>
      <c r="N32" s="4" t="str">
        <f t="shared" si="4"/>
        <v>2022</v>
      </c>
      <c r="O32" s="4" t="str">
        <f t="shared" si="5"/>
        <v>id07381west@gmail.com</v>
      </c>
      <c r="P32" s="4" t="s">
        <v>51</v>
      </c>
      <c r="Q32" s="4" t="s">
        <v>52</v>
      </c>
      <c r="R32" s="74"/>
      <c r="S32" s="74"/>
      <c r="T32" s="74"/>
    </row>
    <row r="33" spans="1:21">
      <c r="A33" s="4" t="s">
        <v>94</v>
      </c>
      <c r="B33" s="5">
        <v>44655</v>
      </c>
      <c r="C33" s="4" t="s">
        <v>47</v>
      </c>
      <c r="D33" s="4" t="s">
        <v>48</v>
      </c>
      <c r="E33" s="4" t="s">
        <v>316</v>
      </c>
      <c r="F33" s="4" t="s">
        <v>45</v>
      </c>
      <c r="G33" s="4">
        <v>68</v>
      </c>
      <c r="H33" s="4">
        <v>1.68</v>
      </c>
      <c r="I33" s="4">
        <f t="shared" si="6"/>
        <v>114.24</v>
      </c>
      <c r="J33" s="4">
        <f t="shared" si="0"/>
        <v>92</v>
      </c>
      <c r="K33" s="4" t="str">
        <f t="shared" si="1"/>
        <v>ID07382West@gmail.com</v>
      </c>
      <c r="L33" s="4" t="str">
        <f t="shared" si="2"/>
        <v>04</v>
      </c>
      <c r="M33" s="4" t="str">
        <f t="shared" si="3"/>
        <v>04</v>
      </c>
      <c r="N33" s="4" t="str">
        <f t="shared" si="4"/>
        <v>2022</v>
      </c>
      <c r="O33" s="4" t="str">
        <f t="shared" si="5"/>
        <v>id07382west@gmail.com</v>
      </c>
      <c r="P33" s="4" t="s">
        <v>51</v>
      </c>
      <c r="Q33" s="4" t="s">
        <v>52</v>
      </c>
      <c r="R33" s="74">
        <f>AVERAGEIFS(I:I,M:M,R31)</f>
        <v>152.28749999999999</v>
      </c>
      <c r="S33" s="74"/>
      <c r="T33" s="74"/>
    </row>
    <row r="34" spans="1:21">
      <c r="A34" s="4" t="s">
        <v>95</v>
      </c>
      <c r="B34" s="5">
        <v>44658</v>
      </c>
      <c r="C34" s="4" t="s">
        <v>39</v>
      </c>
      <c r="D34" s="4" t="s">
        <v>54</v>
      </c>
      <c r="E34" s="4" t="s">
        <v>41</v>
      </c>
      <c r="F34" s="4" t="s">
        <v>68</v>
      </c>
      <c r="G34" s="4">
        <v>91</v>
      </c>
      <c r="H34" s="4">
        <v>1.77</v>
      </c>
      <c r="I34" s="4">
        <f t="shared" si="6"/>
        <v>161.07</v>
      </c>
      <c r="J34" s="4">
        <f t="shared" si="0"/>
        <v>51</v>
      </c>
      <c r="K34" s="4" t="str">
        <f t="shared" si="1"/>
        <v>ID07383East@gmail.com</v>
      </c>
      <c r="L34" s="4" t="str">
        <f t="shared" si="2"/>
        <v>07</v>
      </c>
      <c r="M34" s="4" t="str">
        <f t="shared" si="3"/>
        <v>04</v>
      </c>
      <c r="N34" s="4" t="str">
        <f t="shared" si="4"/>
        <v>2022</v>
      </c>
      <c r="O34" s="4" t="str">
        <f t="shared" si="5"/>
        <v>id07383east@gmail.com</v>
      </c>
      <c r="P34" s="4" t="s">
        <v>56</v>
      </c>
      <c r="Q34" s="4" t="s">
        <v>57</v>
      </c>
      <c r="R34" s="74"/>
      <c r="S34" s="74"/>
      <c r="T34" s="74"/>
    </row>
    <row r="35" spans="1:21">
      <c r="A35" s="4" t="s">
        <v>96</v>
      </c>
      <c r="B35" s="5">
        <v>44661</v>
      </c>
      <c r="C35" s="4" t="s">
        <v>39</v>
      </c>
      <c r="D35" s="4" t="s">
        <v>54</v>
      </c>
      <c r="E35" s="4" t="s">
        <v>44</v>
      </c>
      <c r="F35" s="4" t="s">
        <v>45</v>
      </c>
      <c r="G35" s="4">
        <v>23</v>
      </c>
      <c r="H35" s="4">
        <v>3.49</v>
      </c>
      <c r="I35" s="4">
        <f t="shared" si="6"/>
        <v>80.27000000000001</v>
      </c>
      <c r="J35" s="4">
        <f t="shared" si="0"/>
        <v>140</v>
      </c>
      <c r="K35" s="4" t="str">
        <f t="shared" si="1"/>
        <v>ID07384East@gmail.com</v>
      </c>
      <c r="L35" s="4" t="str">
        <f t="shared" si="2"/>
        <v>10</v>
      </c>
      <c r="M35" s="4" t="str">
        <f t="shared" si="3"/>
        <v>04</v>
      </c>
      <c r="N35" s="4" t="str">
        <f t="shared" si="4"/>
        <v>2022</v>
      </c>
      <c r="O35" s="4" t="str">
        <f t="shared" si="5"/>
        <v>id07384east@gmail.com</v>
      </c>
      <c r="P35" s="4" t="s">
        <v>56</v>
      </c>
      <c r="Q35" s="4" t="s">
        <v>57</v>
      </c>
    </row>
    <row r="36" spans="1:21">
      <c r="A36" s="4" t="s">
        <v>97</v>
      </c>
      <c r="B36" s="5">
        <v>44664</v>
      </c>
      <c r="C36" s="4" t="s">
        <v>47</v>
      </c>
      <c r="D36" s="4" t="s">
        <v>82</v>
      </c>
      <c r="E36" s="4" t="s">
        <v>65</v>
      </c>
      <c r="F36" s="4" t="s">
        <v>50</v>
      </c>
      <c r="G36" s="4">
        <v>28</v>
      </c>
      <c r="H36" s="4">
        <v>1.68</v>
      </c>
      <c r="I36" s="4">
        <f t="shared" si="6"/>
        <v>47.04</v>
      </c>
      <c r="J36" s="4">
        <f t="shared" si="0"/>
        <v>193</v>
      </c>
      <c r="K36" s="4" t="str">
        <f t="shared" si="1"/>
        <v>ID07385West@gmail.com</v>
      </c>
      <c r="L36" s="4" t="str">
        <f t="shared" si="2"/>
        <v>13</v>
      </c>
      <c r="M36" s="4" t="str">
        <f t="shared" si="3"/>
        <v>04</v>
      </c>
      <c r="N36" s="4" t="str">
        <f t="shared" si="4"/>
        <v>2022</v>
      </c>
      <c r="O36" s="4" t="str">
        <f t="shared" si="5"/>
        <v>id07385west@gmail.com</v>
      </c>
      <c r="P36" s="4" t="s">
        <v>83</v>
      </c>
      <c r="Q36" s="4" t="s">
        <v>84</v>
      </c>
    </row>
    <row r="37" spans="1:21">
      <c r="A37" s="4" t="s">
        <v>98</v>
      </c>
      <c r="B37" s="5">
        <v>44667</v>
      </c>
      <c r="C37" s="4" t="s">
        <v>39</v>
      </c>
      <c r="D37" s="4" t="s">
        <v>40</v>
      </c>
      <c r="E37" s="4" t="s">
        <v>41</v>
      </c>
      <c r="F37" s="4" t="s">
        <v>68</v>
      </c>
      <c r="G37" s="4">
        <v>48</v>
      </c>
      <c r="H37" s="4">
        <v>1.77</v>
      </c>
      <c r="I37" s="4">
        <f t="shared" si="6"/>
        <v>84.960000000000008</v>
      </c>
      <c r="J37" s="4">
        <f t="shared" si="0"/>
        <v>131</v>
      </c>
      <c r="K37" s="4" t="str">
        <f t="shared" si="1"/>
        <v>ID07386East@gmail.com</v>
      </c>
      <c r="L37" s="4" t="str">
        <f t="shared" si="2"/>
        <v>16</v>
      </c>
      <c r="M37" s="4" t="str">
        <f t="shared" si="3"/>
        <v>04</v>
      </c>
      <c r="N37" s="4" t="str">
        <f t="shared" si="4"/>
        <v>2022</v>
      </c>
      <c r="O37" s="4" t="str">
        <f t="shared" si="5"/>
        <v>id07386east@gmail.com</v>
      </c>
      <c r="P37" s="4" t="s">
        <v>40</v>
      </c>
    </row>
    <row r="38" spans="1:21" ht="21">
      <c r="A38" s="4" t="s">
        <v>99</v>
      </c>
      <c r="B38" s="5">
        <v>44670</v>
      </c>
      <c r="C38" s="4" t="s">
        <v>39</v>
      </c>
      <c r="D38" s="4" t="s">
        <v>40</v>
      </c>
      <c r="E38" s="4" t="s">
        <v>65</v>
      </c>
      <c r="F38" s="4" t="s">
        <v>45</v>
      </c>
      <c r="G38" s="4">
        <v>134</v>
      </c>
      <c r="H38" s="4">
        <v>1.68</v>
      </c>
      <c r="I38" s="4">
        <f t="shared" si="6"/>
        <v>225.12</v>
      </c>
      <c r="J38" s="4">
        <f t="shared" si="0"/>
        <v>29</v>
      </c>
      <c r="K38" s="4" t="str">
        <f t="shared" si="1"/>
        <v>ID07387East@gmail.com</v>
      </c>
      <c r="L38" s="4" t="str">
        <f t="shared" si="2"/>
        <v>19</v>
      </c>
      <c r="M38" s="4" t="str">
        <f t="shared" si="3"/>
        <v>04</v>
      </c>
      <c r="N38" s="4" t="str">
        <f t="shared" si="4"/>
        <v>2022</v>
      </c>
      <c r="O38" s="4" t="str">
        <f t="shared" si="5"/>
        <v>id07387east@gmail.com</v>
      </c>
      <c r="P38" s="4" t="s">
        <v>40</v>
      </c>
      <c r="R38" s="77" t="s">
        <v>23</v>
      </c>
      <c r="S38" s="77"/>
      <c r="T38" s="77" t="s">
        <v>25</v>
      </c>
      <c r="U38" s="77"/>
    </row>
    <row r="39" spans="1:21">
      <c r="A39" s="4" t="s">
        <v>100</v>
      </c>
      <c r="B39" s="5">
        <v>44673</v>
      </c>
      <c r="C39" s="4" t="s">
        <v>47</v>
      </c>
      <c r="D39" s="4" t="s">
        <v>48</v>
      </c>
      <c r="E39" s="4" t="s">
        <v>41</v>
      </c>
      <c r="F39" s="4" t="s">
        <v>68</v>
      </c>
      <c r="G39" s="4">
        <v>20</v>
      </c>
      <c r="H39" s="4">
        <v>1.77</v>
      </c>
      <c r="I39" s="4">
        <f t="shared" si="6"/>
        <v>35.4</v>
      </c>
      <c r="J39" s="4">
        <f t="shared" si="0"/>
        <v>201</v>
      </c>
      <c r="K39" s="4" t="str">
        <f t="shared" si="1"/>
        <v>ID07388West@gmail.com</v>
      </c>
      <c r="L39" s="4" t="str">
        <f t="shared" si="2"/>
        <v>22</v>
      </c>
      <c r="M39" s="4" t="str">
        <f t="shared" si="3"/>
        <v>04</v>
      </c>
      <c r="N39" s="4" t="str">
        <f t="shared" si="4"/>
        <v>2022</v>
      </c>
      <c r="O39" s="4" t="str">
        <f t="shared" si="5"/>
        <v>id07388west@gmail.com</v>
      </c>
      <c r="P39" s="4" t="s">
        <v>51</v>
      </c>
      <c r="Q39" s="4" t="s">
        <v>52</v>
      </c>
      <c r="R39" s="75" t="s">
        <v>39</v>
      </c>
      <c r="S39" s="75"/>
      <c r="T39" s="75" t="s">
        <v>41</v>
      </c>
      <c r="U39" s="75"/>
    </row>
    <row r="40" spans="1:21">
      <c r="A40" s="4" t="s">
        <v>101</v>
      </c>
      <c r="B40" s="5">
        <v>44676</v>
      </c>
      <c r="C40" s="4" t="s">
        <v>39</v>
      </c>
      <c r="D40" s="4" t="s">
        <v>54</v>
      </c>
      <c r="E40" s="4" t="s">
        <v>41</v>
      </c>
      <c r="F40" s="4" t="s">
        <v>45</v>
      </c>
      <c r="G40" s="4">
        <v>53</v>
      </c>
      <c r="H40" s="4">
        <v>1.77</v>
      </c>
      <c r="I40" s="4">
        <f t="shared" si="6"/>
        <v>93.81</v>
      </c>
      <c r="J40" s="4">
        <f t="shared" si="0"/>
        <v>115</v>
      </c>
      <c r="K40" s="4" t="str">
        <f t="shared" si="1"/>
        <v>ID07389East@gmail.com</v>
      </c>
      <c r="L40" s="4" t="str">
        <f t="shared" si="2"/>
        <v>25</v>
      </c>
      <c r="M40" s="4" t="str">
        <f t="shared" si="3"/>
        <v>04</v>
      </c>
      <c r="N40" s="4" t="str">
        <f t="shared" si="4"/>
        <v>2022</v>
      </c>
      <c r="O40" s="4" t="str">
        <f t="shared" si="5"/>
        <v>id07389east@gmail.com</v>
      </c>
      <c r="P40" s="4" t="s">
        <v>56</v>
      </c>
      <c r="Q40" s="4" t="s">
        <v>57</v>
      </c>
      <c r="R40" s="75"/>
      <c r="S40" s="75"/>
      <c r="T40" s="75"/>
      <c r="U40" s="75"/>
    </row>
    <row r="41" spans="1:21">
      <c r="A41" s="4" t="s">
        <v>102</v>
      </c>
      <c r="B41" s="5">
        <v>44679</v>
      </c>
      <c r="C41" s="4" t="s">
        <v>39</v>
      </c>
      <c r="D41" s="4" t="s">
        <v>54</v>
      </c>
      <c r="E41" s="4" t="s">
        <v>65</v>
      </c>
      <c r="F41" s="4" t="s">
        <v>45</v>
      </c>
      <c r="G41" s="4">
        <v>64</v>
      </c>
      <c r="H41" s="4">
        <v>1.68</v>
      </c>
      <c r="I41" s="4">
        <f t="shared" si="6"/>
        <v>107.52</v>
      </c>
      <c r="J41" s="4">
        <f t="shared" si="0"/>
        <v>98</v>
      </c>
      <c r="K41" s="4" t="str">
        <f t="shared" si="1"/>
        <v>ID07390East@gmail.com</v>
      </c>
      <c r="L41" s="4" t="str">
        <f t="shared" si="2"/>
        <v>28</v>
      </c>
      <c r="M41" s="4" t="str">
        <f t="shared" si="3"/>
        <v>04</v>
      </c>
      <c r="N41" s="4" t="str">
        <f t="shared" si="4"/>
        <v>2022</v>
      </c>
      <c r="O41" s="4" t="str">
        <f t="shared" si="5"/>
        <v>id07390east@gmail.com</v>
      </c>
      <c r="P41" s="4" t="s">
        <v>56</v>
      </c>
      <c r="Q41" s="4" t="s">
        <v>57</v>
      </c>
      <c r="R41" s="76">
        <f>SUMIFS(I:I,C:C,R39,E:E,T39)</f>
        <v>6348.4000000000015</v>
      </c>
      <c r="S41" s="76"/>
      <c r="T41" s="76"/>
      <c r="U41" s="76"/>
    </row>
    <row r="42" spans="1:21">
      <c r="A42" s="4" t="s">
        <v>103</v>
      </c>
      <c r="B42" s="5">
        <v>44682</v>
      </c>
      <c r="C42" s="4" t="s">
        <v>47</v>
      </c>
      <c r="D42" s="4" t="s">
        <v>82</v>
      </c>
      <c r="E42" s="4" t="s">
        <v>49</v>
      </c>
      <c r="F42" s="4" t="s">
        <v>68</v>
      </c>
      <c r="G42" s="4">
        <v>63</v>
      </c>
      <c r="H42" s="4">
        <v>1.87</v>
      </c>
      <c r="I42" s="4">
        <f t="shared" si="6"/>
        <v>117.81</v>
      </c>
      <c r="J42" s="4">
        <f t="shared" si="0"/>
        <v>87</v>
      </c>
      <c r="K42" s="4" t="str">
        <f t="shared" si="1"/>
        <v>ID07391West@gmail.com</v>
      </c>
      <c r="L42" s="4" t="str">
        <f t="shared" si="2"/>
        <v>01</v>
      </c>
      <c r="M42" s="4" t="str">
        <f t="shared" si="3"/>
        <v>05</v>
      </c>
      <c r="N42" s="4" t="str">
        <f t="shared" si="4"/>
        <v>2022</v>
      </c>
      <c r="O42" s="4" t="str">
        <f t="shared" si="5"/>
        <v>id07391west@gmail.com</v>
      </c>
      <c r="P42" s="4" t="s">
        <v>83</v>
      </c>
      <c r="Q42" s="4" t="s">
        <v>84</v>
      </c>
      <c r="R42" s="76"/>
      <c r="S42" s="76"/>
      <c r="T42" s="76"/>
      <c r="U42" s="76"/>
    </row>
    <row r="43" spans="1:21">
      <c r="A43" s="4" t="s">
        <v>104</v>
      </c>
      <c r="B43" s="5">
        <v>44685</v>
      </c>
      <c r="C43" s="4" t="s">
        <v>39</v>
      </c>
      <c r="D43" s="4" t="s">
        <v>40</v>
      </c>
      <c r="E43" s="4" t="s">
        <v>41</v>
      </c>
      <c r="F43" s="4" t="s">
        <v>55</v>
      </c>
      <c r="G43" s="4">
        <v>105</v>
      </c>
      <c r="H43" s="4">
        <v>1.87</v>
      </c>
      <c r="I43" s="4">
        <f t="shared" si="6"/>
        <v>196.35000000000002</v>
      </c>
      <c r="J43" s="4">
        <f t="shared" si="0"/>
        <v>35</v>
      </c>
      <c r="K43" s="4" t="str">
        <f t="shared" si="1"/>
        <v>ID07392East@gmail.com</v>
      </c>
      <c r="L43" s="4" t="str">
        <f t="shared" si="2"/>
        <v>04</v>
      </c>
      <c r="M43" s="4" t="str">
        <f t="shared" si="3"/>
        <v>05</v>
      </c>
      <c r="N43" s="4" t="str">
        <f t="shared" si="4"/>
        <v>2022</v>
      </c>
      <c r="O43" s="4" t="str">
        <f t="shared" si="5"/>
        <v>id07392east@gmail.com</v>
      </c>
      <c r="P43" s="4" t="s">
        <v>40</v>
      </c>
    </row>
    <row r="44" spans="1:21">
      <c r="A44" s="4" t="s">
        <v>105</v>
      </c>
      <c r="B44" s="5">
        <v>44688</v>
      </c>
      <c r="C44" s="4" t="s">
        <v>39</v>
      </c>
      <c r="D44" s="4" t="s">
        <v>40</v>
      </c>
      <c r="E44" s="4" t="s">
        <v>49</v>
      </c>
      <c r="F44" s="4" t="s">
        <v>79</v>
      </c>
      <c r="G44" s="4">
        <v>138</v>
      </c>
      <c r="H44" s="4">
        <v>2.84</v>
      </c>
      <c r="I44" s="4">
        <f t="shared" si="6"/>
        <v>391.91999999999996</v>
      </c>
      <c r="J44" s="4">
        <f t="shared" si="0"/>
        <v>8</v>
      </c>
      <c r="K44" s="4" t="str">
        <f t="shared" si="1"/>
        <v>ID07393East@gmail.com</v>
      </c>
      <c r="L44" s="4" t="str">
        <f t="shared" si="2"/>
        <v>07</v>
      </c>
      <c r="M44" s="4" t="str">
        <f t="shared" si="3"/>
        <v>05</v>
      </c>
      <c r="N44" s="4" t="str">
        <f t="shared" si="4"/>
        <v>2022</v>
      </c>
      <c r="O44" s="4" t="str">
        <f t="shared" si="5"/>
        <v>id07393east@gmail.com</v>
      </c>
      <c r="P44" s="4" t="s">
        <v>40</v>
      </c>
    </row>
    <row r="45" spans="1:21">
      <c r="A45" s="4" t="s">
        <v>106</v>
      </c>
      <c r="B45" s="5">
        <v>44691</v>
      </c>
      <c r="C45" s="4" t="s">
        <v>47</v>
      </c>
      <c r="D45" s="4" t="s">
        <v>48</v>
      </c>
      <c r="E45" s="4" t="s">
        <v>41</v>
      </c>
      <c r="F45" s="4" t="s">
        <v>77</v>
      </c>
      <c r="G45" s="4">
        <v>25</v>
      </c>
      <c r="H45" s="4">
        <v>1.77</v>
      </c>
      <c r="I45" s="4">
        <f t="shared" si="6"/>
        <v>44.25</v>
      </c>
      <c r="J45" s="4">
        <f t="shared" si="0"/>
        <v>188</v>
      </c>
      <c r="K45" s="4" t="str">
        <f t="shared" si="1"/>
        <v>ID07394West@gmail.com</v>
      </c>
      <c r="L45" s="4" t="str">
        <f t="shared" si="2"/>
        <v>10</v>
      </c>
      <c r="M45" s="4" t="str">
        <f t="shared" si="3"/>
        <v>05</v>
      </c>
      <c r="N45" s="4" t="str">
        <f t="shared" si="4"/>
        <v>2022</v>
      </c>
      <c r="O45" s="4" t="str">
        <f t="shared" si="5"/>
        <v>id07394west@gmail.com</v>
      </c>
      <c r="P45" s="4" t="s">
        <v>51</v>
      </c>
      <c r="Q45" s="4" t="s">
        <v>52</v>
      </c>
    </row>
    <row r="46" spans="1:21">
      <c r="A46" s="4" t="s">
        <v>107</v>
      </c>
      <c r="B46" s="5">
        <v>44694</v>
      </c>
      <c r="C46" s="4" t="s">
        <v>47</v>
      </c>
      <c r="D46" s="4" t="s">
        <v>48</v>
      </c>
      <c r="E46" s="4" t="s">
        <v>44</v>
      </c>
      <c r="F46" s="4" t="s">
        <v>45</v>
      </c>
      <c r="G46" s="4">
        <v>21</v>
      </c>
      <c r="H46" s="4">
        <v>3.49</v>
      </c>
      <c r="I46" s="4">
        <f t="shared" si="6"/>
        <v>73.290000000000006</v>
      </c>
      <c r="J46" s="4">
        <f t="shared" si="0"/>
        <v>144</v>
      </c>
      <c r="K46" s="4" t="str">
        <f t="shared" si="1"/>
        <v>ID07395West@gmail.com</v>
      </c>
      <c r="L46" s="4" t="str">
        <f t="shared" si="2"/>
        <v>13</v>
      </c>
      <c r="M46" s="4" t="str">
        <f t="shared" si="3"/>
        <v>05</v>
      </c>
      <c r="N46" s="4" t="str">
        <f t="shared" si="4"/>
        <v>2022</v>
      </c>
      <c r="O46" s="4" t="str">
        <f t="shared" si="5"/>
        <v>id07395west@gmail.com</v>
      </c>
      <c r="P46" s="4" t="s">
        <v>51</v>
      </c>
      <c r="Q46" s="4" t="s">
        <v>52</v>
      </c>
    </row>
    <row r="47" spans="1:21">
      <c r="A47" s="4" t="s">
        <v>108</v>
      </c>
      <c r="B47" s="5">
        <v>44697</v>
      </c>
      <c r="C47" s="4" t="s">
        <v>39</v>
      </c>
      <c r="D47" s="4" t="s">
        <v>54</v>
      </c>
      <c r="E47" s="4" t="s">
        <v>41</v>
      </c>
      <c r="F47" s="4" t="s">
        <v>50</v>
      </c>
      <c r="G47" s="4">
        <v>61</v>
      </c>
      <c r="H47" s="4">
        <v>1.77</v>
      </c>
      <c r="I47" s="4">
        <f t="shared" si="6"/>
        <v>107.97</v>
      </c>
      <c r="J47" s="4">
        <f t="shared" si="0"/>
        <v>93</v>
      </c>
      <c r="K47" s="4" t="str">
        <f t="shared" si="1"/>
        <v>ID07396East@gmail.com</v>
      </c>
      <c r="L47" s="4" t="str">
        <f t="shared" si="2"/>
        <v>16</v>
      </c>
      <c r="M47" s="4" t="str">
        <f t="shared" si="3"/>
        <v>05</v>
      </c>
      <c r="N47" s="4" t="str">
        <f t="shared" si="4"/>
        <v>2022</v>
      </c>
      <c r="O47" s="4" t="str">
        <f t="shared" si="5"/>
        <v>id07396east@gmail.com</v>
      </c>
      <c r="P47" s="4" t="s">
        <v>56</v>
      </c>
      <c r="Q47" s="4" t="s">
        <v>57</v>
      </c>
    </row>
    <row r="48" spans="1:21">
      <c r="A48" s="4" t="s">
        <v>109</v>
      </c>
      <c r="B48" s="5">
        <v>44700</v>
      </c>
      <c r="C48" s="4" t="s">
        <v>39</v>
      </c>
      <c r="D48" s="4" t="s">
        <v>54</v>
      </c>
      <c r="E48" s="4" t="s">
        <v>65</v>
      </c>
      <c r="F48" s="4" t="s">
        <v>45</v>
      </c>
      <c r="G48" s="4">
        <v>49</v>
      </c>
      <c r="H48" s="4">
        <v>1.68</v>
      </c>
      <c r="I48" s="4">
        <f t="shared" si="6"/>
        <v>82.32</v>
      </c>
      <c r="J48" s="4">
        <f t="shared" si="0"/>
        <v>127</v>
      </c>
      <c r="K48" s="4" t="str">
        <f t="shared" si="1"/>
        <v>ID07397East@gmail.com</v>
      </c>
      <c r="L48" s="4" t="str">
        <f t="shared" si="2"/>
        <v>19</v>
      </c>
      <c r="M48" s="4" t="str">
        <f t="shared" si="3"/>
        <v>05</v>
      </c>
      <c r="N48" s="4" t="str">
        <f t="shared" si="4"/>
        <v>2022</v>
      </c>
      <c r="O48" s="4" t="str">
        <f t="shared" si="5"/>
        <v>id07397east@gmail.com</v>
      </c>
      <c r="P48" s="4" t="s">
        <v>56</v>
      </c>
      <c r="Q48" s="4" t="s">
        <v>57</v>
      </c>
    </row>
    <row r="49" spans="1:17">
      <c r="A49" s="4" t="s">
        <v>110</v>
      </c>
      <c r="B49" s="5">
        <v>44703</v>
      </c>
      <c r="C49" s="4" t="s">
        <v>47</v>
      </c>
      <c r="D49" s="4" t="s">
        <v>82</v>
      </c>
      <c r="E49" s="4" t="s">
        <v>49</v>
      </c>
      <c r="F49" s="4" t="s">
        <v>68</v>
      </c>
      <c r="G49" s="4">
        <v>55</v>
      </c>
      <c r="H49" s="4">
        <v>1.87</v>
      </c>
      <c r="I49" s="4">
        <f t="shared" si="6"/>
        <v>102.85000000000001</v>
      </c>
      <c r="J49" s="4">
        <f t="shared" si="0"/>
        <v>101</v>
      </c>
      <c r="K49" s="4" t="str">
        <f t="shared" si="1"/>
        <v>ID07398West@gmail.com</v>
      </c>
      <c r="L49" s="4" t="str">
        <f t="shared" si="2"/>
        <v>22</v>
      </c>
      <c r="M49" s="4" t="str">
        <f t="shared" si="3"/>
        <v>05</v>
      </c>
      <c r="N49" s="4" t="str">
        <f t="shared" si="4"/>
        <v>2022</v>
      </c>
      <c r="O49" s="4" t="str">
        <f t="shared" si="5"/>
        <v>id07398west@gmail.com</v>
      </c>
      <c r="P49" s="4" t="s">
        <v>83</v>
      </c>
      <c r="Q49" s="4" t="s">
        <v>84</v>
      </c>
    </row>
    <row r="50" spans="1:17">
      <c r="A50" s="4" t="s">
        <v>111</v>
      </c>
      <c r="B50" s="5">
        <v>44706</v>
      </c>
      <c r="C50" s="4" t="s">
        <v>39</v>
      </c>
      <c r="D50" s="4" t="s">
        <v>40</v>
      </c>
      <c r="E50" s="4" t="s">
        <v>49</v>
      </c>
      <c r="F50" s="4" t="s">
        <v>55</v>
      </c>
      <c r="G50" s="4">
        <v>27</v>
      </c>
      <c r="H50" s="4">
        <v>2.1800000000000002</v>
      </c>
      <c r="I50" s="4">
        <f t="shared" si="6"/>
        <v>58.860000000000007</v>
      </c>
      <c r="J50" s="4">
        <f t="shared" si="0"/>
        <v>169</v>
      </c>
      <c r="K50" s="4" t="str">
        <f t="shared" si="1"/>
        <v>ID07399East@gmail.com</v>
      </c>
      <c r="L50" s="4" t="str">
        <f t="shared" si="2"/>
        <v>25</v>
      </c>
      <c r="M50" s="4" t="str">
        <f t="shared" si="3"/>
        <v>05</v>
      </c>
      <c r="N50" s="4" t="str">
        <f t="shared" si="4"/>
        <v>2022</v>
      </c>
      <c r="O50" s="4" t="str">
        <f t="shared" si="5"/>
        <v>id07399east@gmail.com</v>
      </c>
      <c r="P50" s="4" t="s">
        <v>40</v>
      </c>
    </row>
    <row r="51" spans="1:17">
      <c r="A51" s="4" t="s">
        <v>112</v>
      </c>
      <c r="B51" s="5">
        <v>44709</v>
      </c>
      <c r="C51" s="4" t="s">
        <v>39</v>
      </c>
      <c r="D51" s="4" t="s">
        <v>40</v>
      </c>
      <c r="E51" s="4" t="s">
        <v>41</v>
      </c>
      <c r="F51" s="4" t="s">
        <v>60</v>
      </c>
      <c r="G51" s="4">
        <v>58</v>
      </c>
      <c r="H51" s="4">
        <v>1.77</v>
      </c>
      <c r="I51" s="4">
        <f t="shared" si="6"/>
        <v>102.66</v>
      </c>
      <c r="J51" s="4">
        <f t="shared" si="0"/>
        <v>101</v>
      </c>
      <c r="K51" s="4" t="str">
        <f t="shared" si="1"/>
        <v>ID07400East@gmail.com</v>
      </c>
      <c r="L51" s="4" t="str">
        <f t="shared" si="2"/>
        <v>28</v>
      </c>
      <c r="M51" s="4" t="str">
        <f t="shared" si="3"/>
        <v>05</v>
      </c>
      <c r="N51" s="4" t="str">
        <f t="shared" si="4"/>
        <v>2022</v>
      </c>
      <c r="O51" s="4" t="str">
        <f t="shared" si="5"/>
        <v>id07400east@gmail.com</v>
      </c>
      <c r="P51" s="4" t="s">
        <v>40</v>
      </c>
    </row>
    <row r="52" spans="1:17">
      <c r="A52" s="4" t="s">
        <v>113</v>
      </c>
      <c r="B52" s="5">
        <v>44712</v>
      </c>
      <c r="C52" s="4" t="s">
        <v>39</v>
      </c>
      <c r="D52" s="4" t="s">
        <v>40</v>
      </c>
      <c r="E52" s="4" t="s">
        <v>44</v>
      </c>
      <c r="F52" s="4" t="s">
        <v>45</v>
      </c>
      <c r="G52" s="4">
        <v>33</v>
      </c>
      <c r="H52" s="4">
        <v>3.49</v>
      </c>
      <c r="I52" s="4">
        <f t="shared" si="6"/>
        <v>115.17</v>
      </c>
      <c r="J52" s="4">
        <f t="shared" si="0"/>
        <v>86</v>
      </c>
      <c r="K52" s="4" t="str">
        <f t="shared" si="1"/>
        <v>ID07401East@gmail.com</v>
      </c>
      <c r="L52" s="4" t="str">
        <f t="shared" si="2"/>
        <v>31</v>
      </c>
      <c r="M52" s="4" t="str">
        <f t="shared" si="3"/>
        <v>05</v>
      </c>
      <c r="N52" s="4" t="str">
        <f t="shared" si="4"/>
        <v>2022</v>
      </c>
      <c r="O52" s="4" t="str">
        <f t="shared" si="5"/>
        <v>id07401east@gmail.com</v>
      </c>
      <c r="P52" s="4" t="s">
        <v>40</v>
      </c>
    </row>
    <row r="53" spans="1:17">
      <c r="A53" s="4" t="s">
        <v>114</v>
      </c>
      <c r="B53" s="5">
        <v>44715</v>
      </c>
      <c r="C53" s="4" t="s">
        <v>47</v>
      </c>
      <c r="D53" s="4" t="s">
        <v>48</v>
      </c>
      <c r="E53" s="4" t="s">
        <v>49</v>
      </c>
      <c r="F53" s="4" t="s">
        <v>50</v>
      </c>
      <c r="G53" s="4">
        <v>288</v>
      </c>
      <c r="H53" s="4">
        <v>2.84</v>
      </c>
      <c r="I53" s="4">
        <f t="shared" si="6"/>
        <v>817.92</v>
      </c>
      <c r="J53" s="4">
        <f t="shared" si="0"/>
        <v>1</v>
      </c>
      <c r="K53" s="4" t="str">
        <f t="shared" si="1"/>
        <v>ID07402West@gmail.com</v>
      </c>
      <c r="L53" s="4" t="str">
        <f t="shared" si="2"/>
        <v>03</v>
      </c>
      <c r="M53" s="4" t="str">
        <f t="shared" si="3"/>
        <v>06</v>
      </c>
      <c r="N53" s="4" t="str">
        <f t="shared" si="4"/>
        <v>2022</v>
      </c>
      <c r="O53" s="4" t="str">
        <f t="shared" si="5"/>
        <v>id07402west@gmail.com</v>
      </c>
      <c r="P53" s="4" t="s">
        <v>51</v>
      </c>
      <c r="Q53" s="4" t="s">
        <v>52</v>
      </c>
    </row>
    <row r="54" spans="1:17">
      <c r="A54" s="4" t="s">
        <v>115</v>
      </c>
      <c r="B54" s="5">
        <v>44718</v>
      </c>
      <c r="C54" s="4" t="s">
        <v>39</v>
      </c>
      <c r="D54" s="4" t="s">
        <v>54</v>
      </c>
      <c r="E54" s="4" t="s">
        <v>49</v>
      </c>
      <c r="F54" s="4" t="s">
        <v>77</v>
      </c>
      <c r="G54" s="4">
        <v>76</v>
      </c>
      <c r="H54" s="4">
        <v>1.87</v>
      </c>
      <c r="I54" s="4">
        <f t="shared" si="6"/>
        <v>142.12</v>
      </c>
      <c r="J54" s="4">
        <f t="shared" si="0"/>
        <v>60</v>
      </c>
      <c r="K54" s="4" t="str">
        <f t="shared" si="1"/>
        <v>ID07403East@gmail.com</v>
      </c>
      <c r="L54" s="4" t="str">
        <f t="shared" si="2"/>
        <v>06</v>
      </c>
      <c r="M54" s="4" t="str">
        <f t="shared" si="3"/>
        <v>06</v>
      </c>
      <c r="N54" s="4" t="str">
        <f t="shared" si="4"/>
        <v>2022</v>
      </c>
      <c r="O54" s="4" t="str">
        <f t="shared" si="5"/>
        <v>id07403east@gmail.com</v>
      </c>
      <c r="P54" s="4" t="s">
        <v>56</v>
      </c>
      <c r="Q54" s="4" t="s">
        <v>57</v>
      </c>
    </row>
    <row r="55" spans="1:17">
      <c r="A55" s="4" t="s">
        <v>116</v>
      </c>
      <c r="B55" s="5">
        <v>44721</v>
      </c>
      <c r="C55" s="4" t="s">
        <v>47</v>
      </c>
      <c r="D55" s="4" t="s">
        <v>82</v>
      </c>
      <c r="E55" s="4" t="s">
        <v>41</v>
      </c>
      <c r="F55" s="4" t="s">
        <v>55</v>
      </c>
      <c r="G55" s="4">
        <v>42</v>
      </c>
      <c r="H55" s="4">
        <v>1.77</v>
      </c>
      <c r="I55" s="4">
        <f t="shared" si="6"/>
        <v>74.34</v>
      </c>
      <c r="J55" s="4">
        <f t="shared" si="0"/>
        <v>135</v>
      </c>
      <c r="K55" s="4" t="str">
        <f t="shared" si="1"/>
        <v>ID07404West@gmail.com</v>
      </c>
      <c r="L55" s="4" t="str">
        <f t="shared" si="2"/>
        <v>09</v>
      </c>
      <c r="M55" s="4" t="str">
        <f t="shared" si="3"/>
        <v>06</v>
      </c>
      <c r="N55" s="4" t="str">
        <f t="shared" si="4"/>
        <v>2022</v>
      </c>
      <c r="O55" s="4" t="str">
        <f t="shared" si="5"/>
        <v>id07404west@gmail.com</v>
      </c>
      <c r="P55" s="4" t="s">
        <v>83</v>
      </c>
      <c r="Q55" s="4" t="s">
        <v>84</v>
      </c>
    </row>
    <row r="56" spans="1:17">
      <c r="A56" s="4" t="s">
        <v>117</v>
      </c>
      <c r="B56" s="5">
        <v>44724</v>
      </c>
      <c r="C56" s="4" t="s">
        <v>47</v>
      </c>
      <c r="D56" s="4" t="s">
        <v>82</v>
      </c>
      <c r="E56" s="4" t="s">
        <v>44</v>
      </c>
      <c r="F56" s="4" t="s">
        <v>45</v>
      </c>
      <c r="G56" s="4">
        <v>20</v>
      </c>
      <c r="H56" s="4">
        <v>3.49</v>
      </c>
      <c r="I56" s="4">
        <f t="shared" si="6"/>
        <v>69.800000000000011</v>
      </c>
      <c r="J56" s="4">
        <f t="shared" si="0"/>
        <v>145</v>
      </c>
      <c r="K56" s="4" t="str">
        <f t="shared" si="1"/>
        <v>ID07405West@gmail.com</v>
      </c>
      <c r="L56" s="4" t="str">
        <f t="shared" si="2"/>
        <v>12</v>
      </c>
      <c r="M56" s="4" t="str">
        <f t="shared" si="3"/>
        <v>06</v>
      </c>
      <c r="N56" s="4" t="str">
        <f t="shared" si="4"/>
        <v>2022</v>
      </c>
      <c r="O56" s="4" t="str">
        <f t="shared" si="5"/>
        <v>id07405west@gmail.com</v>
      </c>
      <c r="P56" s="4" t="s">
        <v>83</v>
      </c>
      <c r="Q56" s="4" t="s">
        <v>84</v>
      </c>
    </row>
    <row r="57" spans="1:17">
      <c r="A57" s="4" t="s">
        <v>118</v>
      </c>
      <c r="B57" s="5">
        <v>44727</v>
      </c>
      <c r="C57" s="4" t="s">
        <v>39</v>
      </c>
      <c r="D57" s="4" t="s">
        <v>40</v>
      </c>
      <c r="E57" s="4" t="s">
        <v>41</v>
      </c>
      <c r="F57" s="4" t="s">
        <v>50</v>
      </c>
      <c r="G57" s="4">
        <v>75</v>
      </c>
      <c r="H57" s="4">
        <v>1.77</v>
      </c>
      <c r="I57" s="4">
        <f t="shared" si="6"/>
        <v>132.75</v>
      </c>
      <c r="J57" s="4">
        <f t="shared" si="0"/>
        <v>65</v>
      </c>
      <c r="K57" s="4" t="str">
        <f t="shared" si="1"/>
        <v>ID07406East@gmail.com</v>
      </c>
      <c r="L57" s="4" t="str">
        <f t="shared" si="2"/>
        <v>15</v>
      </c>
      <c r="M57" s="4" t="str">
        <f t="shared" si="3"/>
        <v>06</v>
      </c>
      <c r="N57" s="4" t="str">
        <f t="shared" si="4"/>
        <v>2022</v>
      </c>
      <c r="O57" s="4" t="str">
        <f t="shared" si="5"/>
        <v>id07406east@gmail.com</v>
      </c>
      <c r="P57" s="4" t="s">
        <v>40</v>
      </c>
    </row>
    <row r="58" spans="1:17">
      <c r="A58" s="4" t="s">
        <v>119</v>
      </c>
      <c r="B58" s="5">
        <v>44730</v>
      </c>
      <c r="C58" s="4" t="s">
        <v>39</v>
      </c>
      <c r="D58" s="4" t="s">
        <v>40</v>
      </c>
      <c r="E58" s="4" t="s">
        <v>44</v>
      </c>
      <c r="F58" s="4" t="s">
        <v>45</v>
      </c>
      <c r="G58" s="4">
        <v>38</v>
      </c>
      <c r="H58" s="4">
        <v>3.49</v>
      </c>
      <c r="I58" s="4">
        <f t="shared" si="6"/>
        <v>132.62</v>
      </c>
      <c r="J58" s="4">
        <f t="shared" si="0"/>
        <v>65</v>
      </c>
      <c r="K58" s="4" t="str">
        <f t="shared" si="1"/>
        <v>ID07407East@gmail.com</v>
      </c>
      <c r="L58" s="4" t="str">
        <f t="shared" si="2"/>
        <v>18</v>
      </c>
      <c r="M58" s="4" t="str">
        <f t="shared" si="3"/>
        <v>06</v>
      </c>
      <c r="N58" s="4" t="str">
        <f t="shared" si="4"/>
        <v>2022</v>
      </c>
      <c r="O58" s="4" t="str">
        <f t="shared" si="5"/>
        <v>id07407east@gmail.com</v>
      </c>
      <c r="P58" s="4" t="s">
        <v>40</v>
      </c>
    </row>
    <row r="59" spans="1:17">
      <c r="A59" s="4" t="s">
        <v>120</v>
      </c>
      <c r="B59" s="5">
        <v>44733</v>
      </c>
      <c r="C59" s="4" t="s">
        <v>47</v>
      </c>
      <c r="D59" s="4" t="s">
        <v>48</v>
      </c>
      <c r="E59" s="4" t="s">
        <v>41</v>
      </c>
      <c r="F59" s="4" t="s">
        <v>50</v>
      </c>
      <c r="G59" s="4">
        <v>306</v>
      </c>
      <c r="H59" s="4">
        <v>1.77</v>
      </c>
      <c r="I59" s="4">
        <f t="shared" si="6"/>
        <v>541.62</v>
      </c>
      <c r="J59" s="4">
        <f t="shared" si="0"/>
        <v>1</v>
      </c>
      <c r="K59" s="4" t="str">
        <f t="shared" si="1"/>
        <v>ID07408West@gmail.com</v>
      </c>
      <c r="L59" s="4" t="str">
        <f t="shared" si="2"/>
        <v>21</v>
      </c>
      <c r="M59" s="4" t="str">
        <f t="shared" si="3"/>
        <v>06</v>
      </c>
      <c r="N59" s="4" t="str">
        <f t="shared" si="4"/>
        <v>2022</v>
      </c>
      <c r="O59" s="4" t="str">
        <f t="shared" si="5"/>
        <v>id07408west@gmail.com</v>
      </c>
      <c r="P59" s="4" t="s">
        <v>51</v>
      </c>
      <c r="Q59" s="4" t="s">
        <v>52</v>
      </c>
    </row>
    <row r="60" spans="1:17">
      <c r="A60" s="4" t="s">
        <v>121</v>
      </c>
      <c r="B60" s="5">
        <v>44736</v>
      </c>
      <c r="C60" s="4" t="s">
        <v>47</v>
      </c>
      <c r="D60" s="4" t="s">
        <v>48</v>
      </c>
      <c r="E60" s="4" t="s">
        <v>65</v>
      </c>
      <c r="F60" s="4" t="s">
        <v>45</v>
      </c>
      <c r="G60" s="4">
        <v>28</v>
      </c>
      <c r="H60" s="4">
        <v>1.68</v>
      </c>
      <c r="I60" s="4">
        <f t="shared" si="6"/>
        <v>47.04</v>
      </c>
      <c r="J60" s="4">
        <f t="shared" si="0"/>
        <v>172</v>
      </c>
      <c r="K60" s="4" t="str">
        <f t="shared" si="1"/>
        <v>ID07409West@gmail.com</v>
      </c>
      <c r="L60" s="4" t="str">
        <f t="shared" si="2"/>
        <v>24</v>
      </c>
      <c r="M60" s="4" t="str">
        <f t="shared" si="3"/>
        <v>06</v>
      </c>
      <c r="N60" s="4" t="str">
        <f t="shared" si="4"/>
        <v>2022</v>
      </c>
      <c r="O60" s="4" t="str">
        <f t="shared" si="5"/>
        <v>id07409west@gmail.com</v>
      </c>
      <c r="P60" s="4" t="s">
        <v>51</v>
      </c>
      <c r="Q60" s="4" t="s">
        <v>52</v>
      </c>
    </row>
    <row r="61" spans="1:17">
      <c r="A61" s="4" t="s">
        <v>122</v>
      </c>
      <c r="B61" s="5">
        <v>44739</v>
      </c>
      <c r="C61" s="4" t="s">
        <v>39</v>
      </c>
      <c r="D61" s="4" t="s">
        <v>54</v>
      </c>
      <c r="E61" s="4" t="s">
        <v>41</v>
      </c>
      <c r="F61" s="4" t="s">
        <v>68</v>
      </c>
      <c r="G61" s="4">
        <v>110</v>
      </c>
      <c r="H61" s="4">
        <v>1.87</v>
      </c>
      <c r="I61" s="4">
        <f t="shared" si="6"/>
        <v>205.70000000000002</v>
      </c>
      <c r="J61" s="4">
        <f t="shared" si="0"/>
        <v>30</v>
      </c>
      <c r="K61" s="4" t="str">
        <f t="shared" si="1"/>
        <v>ID07410East@gmail.com</v>
      </c>
      <c r="L61" s="4" t="str">
        <f t="shared" si="2"/>
        <v>27</v>
      </c>
      <c r="M61" s="4" t="str">
        <f t="shared" si="3"/>
        <v>06</v>
      </c>
      <c r="N61" s="4" t="str">
        <f t="shared" si="4"/>
        <v>2022</v>
      </c>
      <c r="O61" s="4" t="str">
        <f t="shared" si="5"/>
        <v>id07410east@gmail.com</v>
      </c>
      <c r="P61" s="4" t="s">
        <v>56</v>
      </c>
      <c r="Q61" s="4" t="s">
        <v>57</v>
      </c>
    </row>
    <row r="62" spans="1:17">
      <c r="A62" s="4" t="s">
        <v>123</v>
      </c>
      <c r="B62" s="5">
        <v>44742</v>
      </c>
      <c r="C62" s="4" t="s">
        <v>39</v>
      </c>
      <c r="D62" s="4" t="s">
        <v>54</v>
      </c>
      <c r="E62" s="4" t="s">
        <v>49</v>
      </c>
      <c r="F62" s="4" t="s">
        <v>79</v>
      </c>
      <c r="G62" s="4">
        <v>51</v>
      </c>
      <c r="H62" s="4">
        <v>2.84</v>
      </c>
      <c r="I62" s="4">
        <f t="shared" si="6"/>
        <v>144.84</v>
      </c>
      <c r="J62" s="4">
        <f t="shared" si="0"/>
        <v>55</v>
      </c>
      <c r="K62" s="4" t="str">
        <f t="shared" si="1"/>
        <v>ID07411East@gmail.com</v>
      </c>
      <c r="L62" s="4" t="str">
        <f t="shared" si="2"/>
        <v>30</v>
      </c>
      <c r="M62" s="4" t="str">
        <f t="shared" si="3"/>
        <v>06</v>
      </c>
      <c r="N62" s="4" t="str">
        <f t="shared" si="4"/>
        <v>2022</v>
      </c>
      <c r="O62" s="4" t="str">
        <f t="shared" si="5"/>
        <v>id07411east@gmail.com</v>
      </c>
      <c r="P62" s="4" t="s">
        <v>56</v>
      </c>
      <c r="Q62" s="4" t="s">
        <v>57</v>
      </c>
    </row>
    <row r="63" spans="1:17">
      <c r="A63" s="4" t="s">
        <v>124</v>
      </c>
      <c r="B63" s="5">
        <v>44745</v>
      </c>
      <c r="C63" s="4" t="s">
        <v>47</v>
      </c>
      <c r="D63" s="4" t="s">
        <v>82</v>
      </c>
      <c r="E63" s="4" t="s">
        <v>41</v>
      </c>
      <c r="F63" s="4" t="s">
        <v>77</v>
      </c>
      <c r="G63" s="4">
        <v>52</v>
      </c>
      <c r="H63" s="4">
        <v>1.77</v>
      </c>
      <c r="I63" s="4">
        <f t="shared" si="6"/>
        <v>92.04</v>
      </c>
      <c r="J63" s="4">
        <f t="shared" si="0"/>
        <v>102</v>
      </c>
      <c r="K63" s="4" t="str">
        <f t="shared" si="1"/>
        <v>ID07412West@gmail.com</v>
      </c>
      <c r="L63" s="4" t="str">
        <f t="shared" si="2"/>
        <v>03</v>
      </c>
      <c r="M63" s="4" t="str">
        <f t="shared" si="3"/>
        <v>07</v>
      </c>
      <c r="N63" s="4" t="str">
        <f t="shared" si="4"/>
        <v>2022</v>
      </c>
      <c r="O63" s="4" t="str">
        <f t="shared" si="5"/>
        <v>id07412west@gmail.com</v>
      </c>
      <c r="P63" s="4" t="s">
        <v>83</v>
      </c>
      <c r="Q63" s="4" t="s">
        <v>84</v>
      </c>
    </row>
    <row r="64" spans="1:17">
      <c r="A64" s="4" t="s">
        <v>125</v>
      </c>
      <c r="B64" s="5">
        <v>44748</v>
      </c>
      <c r="C64" s="4" t="s">
        <v>47</v>
      </c>
      <c r="D64" s="4" t="s">
        <v>82</v>
      </c>
      <c r="E64" s="4" t="s">
        <v>44</v>
      </c>
      <c r="F64" s="4" t="s">
        <v>45</v>
      </c>
      <c r="G64" s="4">
        <v>28</v>
      </c>
      <c r="H64" s="4">
        <v>3.49</v>
      </c>
      <c r="I64" s="4">
        <f t="shared" si="6"/>
        <v>97.72</v>
      </c>
      <c r="J64" s="4">
        <f t="shared" si="0"/>
        <v>95</v>
      </c>
      <c r="K64" s="4" t="str">
        <f t="shared" si="1"/>
        <v>ID07413West@gmail.com</v>
      </c>
      <c r="L64" s="4" t="str">
        <f t="shared" si="2"/>
        <v>06</v>
      </c>
      <c r="M64" s="4" t="str">
        <f t="shared" si="3"/>
        <v>07</v>
      </c>
      <c r="N64" s="4" t="str">
        <f t="shared" si="4"/>
        <v>2022</v>
      </c>
      <c r="O64" s="4" t="str">
        <f t="shared" si="5"/>
        <v>id07413west@gmail.com</v>
      </c>
      <c r="P64" s="4" t="s">
        <v>83</v>
      </c>
      <c r="Q64" s="4" t="s">
        <v>84</v>
      </c>
    </row>
    <row r="65" spans="1:17">
      <c r="A65" s="4" t="s">
        <v>126</v>
      </c>
      <c r="B65" s="5">
        <v>44751</v>
      </c>
      <c r="C65" s="4" t="s">
        <v>39</v>
      </c>
      <c r="D65" s="4" t="s">
        <v>40</v>
      </c>
      <c r="E65" s="4" t="s">
        <v>41</v>
      </c>
      <c r="F65" s="4" t="s">
        <v>50</v>
      </c>
      <c r="G65" s="4">
        <v>136</v>
      </c>
      <c r="H65" s="4">
        <v>1.77</v>
      </c>
      <c r="I65" s="4">
        <f t="shared" si="6"/>
        <v>240.72</v>
      </c>
      <c r="J65" s="4">
        <f t="shared" si="0"/>
        <v>22</v>
      </c>
      <c r="K65" s="4" t="str">
        <f t="shared" si="1"/>
        <v>ID07414East@gmail.com</v>
      </c>
      <c r="L65" s="4" t="str">
        <f t="shared" si="2"/>
        <v>09</v>
      </c>
      <c r="M65" s="4" t="str">
        <f t="shared" si="3"/>
        <v>07</v>
      </c>
      <c r="N65" s="4" t="str">
        <f t="shared" si="4"/>
        <v>2022</v>
      </c>
      <c r="O65" s="4" t="str">
        <f t="shared" si="5"/>
        <v>id07414east@gmail.com</v>
      </c>
      <c r="P65" s="4" t="s">
        <v>40</v>
      </c>
    </row>
    <row r="66" spans="1:17">
      <c r="A66" s="4" t="s">
        <v>127</v>
      </c>
      <c r="B66" s="5">
        <v>44754</v>
      </c>
      <c r="C66" s="4" t="s">
        <v>39</v>
      </c>
      <c r="D66" s="4" t="s">
        <v>40</v>
      </c>
      <c r="E66" s="4" t="s">
        <v>44</v>
      </c>
      <c r="F66" s="4" t="s">
        <v>45</v>
      </c>
      <c r="G66" s="4">
        <v>42</v>
      </c>
      <c r="H66" s="4">
        <v>3.49</v>
      </c>
      <c r="I66" s="4">
        <f t="shared" si="6"/>
        <v>146.58000000000001</v>
      </c>
      <c r="J66" s="4">
        <f t="shared" si="0"/>
        <v>53</v>
      </c>
      <c r="K66" s="4" t="str">
        <f t="shared" si="1"/>
        <v>ID07415East@gmail.com</v>
      </c>
      <c r="L66" s="4" t="str">
        <f t="shared" si="2"/>
        <v>12</v>
      </c>
      <c r="M66" s="4" t="str">
        <f t="shared" si="3"/>
        <v>07</v>
      </c>
      <c r="N66" s="4" t="str">
        <f t="shared" si="4"/>
        <v>2022</v>
      </c>
      <c r="O66" s="4" t="str">
        <f t="shared" si="5"/>
        <v>id07415east@gmail.com</v>
      </c>
      <c r="P66" s="4" t="s">
        <v>40</v>
      </c>
    </row>
    <row r="67" spans="1:17">
      <c r="A67" s="4" t="s">
        <v>128</v>
      </c>
      <c r="B67" s="5">
        <v>44757</v>
      </c>
      <c r="C67" s="4" t="s">
        <v>47</v>
      </c>
      <c r="D67" s="4" t="s">
        <v>48</v>
      </c>
      <c r="E67" s="4" t="s">
        <v>49</v>
      </c>
      <c r="F67" s="4" t="s">
        <v>50</v>
      </c>
      <c r="G67" s="4">
        <v>75</v>
      </c>
      <c r="H67" s="4">
        <v>1.87</v>
      </c>
      <c r="I67" s="4">
        <f t="shared" ref="I67:I130" si="7">G67*H67</f>
        <v>140.25</v>
      </c>
      <c r="J67" s="4">
        <f t="shared" ref="J67:J130" si="8">RANK(I67,I67:I310)</f>
        <v>55</v>
      </c>
      <c r="K67" s="4" t="str">
        <f t="shared" ref="K67:K130" si="9">CONCATENATE(A67, C67,"@gmail.com")</f>
        <v>ID07416West@gmail.com</v>
      </c>
      <c r="L67" s="4" t="str">
        <f t="shared" ref="L67:L130" si="10">TEXT(B67,"dd")</f>
        <v>15</v>
      </c>
      <c r="M67" s="4" t="str">
        <f t="shared" ref="M67:M130" si="11">TEXT(B67,"mm")</f>
        <v>07</v>
      </c>
      <c r="N67" s="4" t="str">
        <f t="shared" ref="N67:N130" si="12">TEXT(B67,"yyyy")</f>
        <v>2022</v>
      </c>
      <c r="O67" s="4" t="str">
        <f t="shared" ref="O67:O130" si="13">LOWER(K67)</f>
        <v>id07416west@gmail.com</v>
      </c>
      <c r="P67" s="4" t="s">
        <v>51</v>
      </c>
      <c r="Q67" s="4" t="s">
        <v>52</v>
      </c>
    </row>
    <row r="68" spans="1:17">
      <c r="A68" s="4" t="s">
        <v>129</v>
      </c>
      <c r="B68" s="5">
        <v>44760</v>
      </c>
      <c r="C68" s="4" t="s">
        <v>39</v>
      </c>
      <c r="D68" s="4" t="s">
        <v>54</v>
      </c>
      <c r="E68" s="4" t="s">
        <v>41</v>
      </c>
      <c r="F68" s="4" t="s">
        <v>55</v>
      </c>
      <c r="G68" s="4">
        <v>72</v>
      </c>
      <c r="H68" s="4">
        <v>1.87</v>
      </c>
      <c r="I68" s="4">
        <f t="shared" si="7"/>
        <v>134.64000000000001</v>
      </c>
      <c r="J68" s="4">
        <f t="shared" si="8"/>
        <v>57</v>
      </c>
      <c r="K68" s="4" t="str">
        <f t="shared" si="9"/>
        <v>ID07417East@gmail.com</v>
      </c>
      <c r="L68" s="4" t="str">
        <f t="shared" si="10"/>
        <v>18</v>
      </c>
      <c r="M68" s="4" t="str">
        <f t="shared" si="11"/>
        <v>07</v>
      </c>
      <c r="N68" s="4" t="str">
        <f t="shared" si="12"/>
        <v>2022</v>
      </c>
      <c r="O68" s="4" t="str">
        <f t="shared" si="13"/>
        <v>id07417east@gmail.com</v>
      </c>
      <c r="P68" s="4" t="s">
        <v>56</v>
      </c>
      <c r="Q68" s="4" t="s">
        <v>57</v>
      </c>
    </row>
    <row r="69" spans="1:17">
      <c r="A69" s="4" t="s">
        <v>130</v>
      </c>
      <c r="B69" s="5">
        <v>44763</v>
      </c>
      <c r="C69" s="4" t="s">
        <v>39</v>
      </c>
      <c r="D69" s="4" t="s">
        <v>54</v>
      </c>
      <c r="E69" s="4" t="s">
        <v>49</v>
      </c>
      <c r="F69" s="4" t="s">
        <v>79</v>
      </c>
      <c r="G69" s="4">
        <v>56</v>
      </c>
      <c r="H69" s="4">
        <v>2.84</v>
      </c>
      <c r="I69" s="4">
        <f t="shared" si="7"/>
        <v>159.04</v>
      </c>
      <c r="J69" s="4">
        <f t="shared" si="8"/>
        <v>48</v>
      </c>
      <c r="K69" s="4" t="str">
        <f t="shared" si="9"/>
        <v>ID07418East@gmail.com</v>
      </c>
      <c r="L69" s="4" t="str">
        <f t="shared" si="10"/>
        <v>21</v>
      </c>
      <c r="M69" s="4" t="str">
        <f t="shared" si="11"/>
        <v>07</v>
      </c>
      <c r="N69" s="4" t="str">
        <f t="shared" si="12"/>
        <v>2022</v>
      </c>
      <c r="O69" s="4" t="str">
        <f t="shared" si="13"/>
        <v>id07418east@gmail.com</v>
      </c>
      <c r="P69" s="4" t="s">
        <v>56</v>
      </c>
      <c r="Q69" s="4" t="s">
        <v>57</v>
      </c>
    </row>
    <row r="70" spans="1:17">
      <c r="A70" s="4" t="s">
        <v>131</v>
      </c>
      <c r="B70" s="5">
        <v>44766</v>
      </c>
      <c r="C70" s="4" t="s">
        <v>47</v>
      </c>
      <c r="D70" s="4" t="s">
        <v>82</v>
      </c>
      <c r="E70" s="4" t="s">
        <v>41</v>
      </c>
      <c r="F70" s="4" t="s">
        <v>77</v>
      </c>
      <c r="G70" s="4">
        <v>51</v>
      </c>
      <c r="H70" s="4">
        <v>1.87</v>
      </c>
      <c r="I70" s="4">
        <f t="shared" si="7"/>
        <v>95.37</v>
      </c>
      <c r="J70" s="4">
        <f t="shared" si="8"/>
        <v>92</v>
      </c>
      <c r="K70" s="4" t="str">
        <f t="shared" si="9"/>
        <v>ID07419West@gmail.com</v>
      </c>
      <c r="L70" s="4" t="str">
        <f t="shared" si="10"/>
        <v>24</v>
      </c>
      <c r="M70" s="4" t="str">
        <f t="shared" si="11"/>
        <v>07</v>
      </c>
      <c r="N70" s="4" t="str">
        <f t="shared" si="12"/>
        <v>2022</v>
      </c>
      <c r="O70" s="4" t="str">
        <f t="shared" si="13"/>
        <v>id07419west@gmail.com</v>
      </c>
      <c r="P70" s="4" t="s">
        <v>83</v>
      </c>
      <c r="Q70" s="4" t="s">
        <v>84</v>
      </c>
    </row>
    <row r="71" spans="1:17">
      <c r="A71" s="4" t="s">
        <v>132</v>
      </c>
      <c r="B71" s="5">
        <v>44769</v>
      </c>
      <c r="C71" s="4" t="s">
        <v>47</v>
      </c>
      <c r="D71" s="4" t="s">
        <v>82</v>
      </c>
      <c r="E71" s="4" t="s">
        <v>65</v>
      </c>
      <c r="F71" s="4" t="s">
        <v>79</v>
      </c>
      <c r="G71" s="4">
        <v>31</v>
      </c>
      <c r="H71" s="4">
        <v>1.68</v>
      </c>
      <c r="I71" s="4">
        <f t="shared" si="7"/>
        <v>52.08</v>
      </c>
      <c r="J71" s="4">
        <f t="shared" si="8"/>
        <v>155</v>
      </c>
      <c r="K71" s="4" t="str">
        <f t="shared" si="9"/>
        <v>ID07420West@gmail.com</v>
      </c>
      <c r="L71" s="4" t="str">
        <f t="shared" si="10"/>
        <v>27</v>
      </c>
      <c r="M71" s="4" t="str">
        <f t="shared" si="11"/>
        <v>07</v>
      </c>
      <c r="N71" s="4" t="str">
        <f t="shared" si="12"/>
        <v>2022</v>
      </c>
      <c r="O71" s="4" t="str">
        <f t="shared" si="13"/>
        <v>id07420west@gmail.com</v>
      </c>
      <c r="P71" s="4" t="s">
        <v>83</v>
      </c>
      <c r="Q71" s="4" t="s">
        <v>84</v>
      </c>
    </row>
    <row r="72" spans="1:17">
      <c r="A72" s="4" t="s">
        <v>133</v>
      </c>
      <c r="B72" s="5">
        <v>44772</v>
      </c>
      <c r="C72" s="4" t="s">
        <v>39</v>
      </c>
      <c r="D72" s="4" t="s">
        <v>40</v>
      </c>
      <c r="E72" s="4" t="s">
        <v>41</v>
      </c>
      <c r="F72" s="4" t="s">
        <v>68</v>
      </c>
      <c r="G72" s="4">
        <v>56</v>
      </c>
      <c r="H72" s="4">
        <v>1.87</v>
      </c>
      <c r="I72" s="4">
        <f t="shared" si="7"/>
        <v>104.72</v>
      </c>
      <c r="J72" s="4">
        <f t="shared" si="8"/>
        <v>83</v>
      </c>
      <c r="K72" s="4" t="str">
        <f t="shared" si="9"/>
        <v>ID07421East@gmail.com</v>
      </c>
      <c r="L72" s="4" t="str">
        <f t="shared" si="10"/>
        <v>30</v>
      </c>
      <c r="M72" s="4" t="str">
        <f t="shared" si="11"/>
        <v>07</v>
      </c>
      <c r="N72" s="4" t="str">
        <f t="shared" si="12"/>
        <v>2022</v>
      </c>
      <c r="O72" s="4" t="str">
        <f t="shared" si="13"/>
        <v>id07421east@gmail.com</v>
      </c>
      <c r="P72" s="4" t="s">
        <v>40</v>
      </c>
    </row>
    <row r="73" spans="1:17">
      <c r="A73" s="4" t="s">
        <v>134</v>
      </c>
      <c r="B73" s="5">
        <v>44775</v>
      </c>
      <c r="C73" s="4" t="s">
        <v>39</v>
      </c>
      <c r="D73" s="4" t="s">
        <v>40</v>
      </c>
      <c r="E73" s="4" t="s">
        <v>49</v>
      </c>
      <c r="F73" s="4" t="s">
        <v>79</v>
      </c>
      <c r="G73" s="4">
        <v>137</v>
      </c>
      <c r="H73" s="4">
        <v>2.84</v>
      </c>
      <c r="I73" s="4">
        <f t="shared" si="7"/>
        <v>389.08</v>
      </c>
      <c r="J73" s="4">
        <f t="shared" si="8"/>
        <v>6</v>
      </c>
      <c r="K73" s="4" t="str">
        <f t="shared" si="9"/>
        <v>ID07422East@gmail.com</v>
      </c>
      <c r="L73" s="4" t="str">
        <f t="shared" si="10"/>
        <v>02</v>
      </c>
      <c r="M73" s="4" t="str">
        <f t="shared" si="11"/>
        <v>08</v>
      </c>
      <c r="N73" s="4" t="str">
        <f t="shared" si="12"/>
        <v>2022</v>
      </c>
      <c r="O73" s="4" t="str">
        <f t="shared" si="13"/>
        <v>id07422east@gmail.com</v>
      </c>
      <c r="P73" s="4" t="s">
        <v>40</v>
      </c>
    </row>
    <row r="74" spans="1:17">
      <c r="A74" s="4" t="s">
        <v>135</v>
      </c>
      <c r="B74" s="5">
        <v>44778</v>
      </c>
      <c r="C74" s="4" t="s">
        <v>47</v>
      </c>
      <c r="D74" s="4" t="s">
        <v>48</v>
      </c>
      <c r="E74" s="4" t="s">
        <v>49</v>
      </c>
      <c r="F74" s="4" t="s">
        <v>77</v>
      </c>
      <c r="G74" s="4">
        <v>107</v>
      </c>
      <c r="H74" s="4">
        <v>1.87</v>
      </c>
      <c r="I74" s="4">
        <f t="shared" si="7"/>
        <v>200.09</v>
      </c>
      <c r="J74" s="4">
        <f t="shared" si="8"/>
        <v>28</v>
      </c>
      <c r="K74" s="4" t="str">
        <f t="shared" si="9"/>
        <v>ID07423West@gmail.com</v>
      </c>
      <c r="L74" s="4" t="str">
        <f t="shared" si="10"/>
        <v>05</v>
      </c>
      <c r="M74" s="4" t="str">
        <f t="shared" si="11"/>
        <v>08</v>
      </c>
      <c r="N74" s="4" t="str">
        <f t="shared" si="12"/>
        <v>2022</v>
      </c>
      <c r="O74" s="4" t="str">
        <f t="shared" si="13"/>
        <v>id07423west@gmail.com</v>
      </c>
      <c r="P74" s="4" t="s">
        <v>51</v>
      </c>
      <c r="Q74" s="4" t="s">
        <v>52</v>
      </c>
    </row>
    <row r="75" spans="1:17">
      <c r="A75" s="4" t="s">
        <v>136</v>
      </c>
      <c r="B75" s="5">
        <v>44781</v>
      </c>
      <c r="C75" s="4" t="s">
        <v>39</v>
      </c>
      <c r="D75" s="4" t="s">
        <v>54</v>
      </c>
      <c r="E75" s="4" t="s">
        <v>41</v>
      </c>
      <c r="F75" s="4" t="s">
        <v>55</v>
      </c>
      <c r="G75" s="4">
        <v>24</v>
      </c>
      <c r="H75" s="4">
        <v>1.77</v>
      </c>
      <c r="I75" s="4">
        <f t="shared" si="7"/>
        <v>42.480000000000004</v>
      </c>
      <c r="J75" s="4">
        <f t="shared" si="8"/>
        <v>162</v>
      </c>
      <c r="K75" s="4" t="str">
        <f t="shared" si="9"/>
        <v>ID07424East@gmail.com</v>
      </c>
      <c r="L75" s="4" t="str">
        <f t="shared" si="10"/>
        <v>08</v>
      </c>
      <c r="M75" s="4" t="str">
        <f t="shared" si="11"/>
        <v>08</v>
      </c>
      <c r="N75" s="4" t="str">
        <f t="shared" si="12"/>
        <v>2022</v>
      </c>
      <c r="O75" s="4" t="str">
        <f t="shared" si="13"/>
        <v>id07424east@gmail.com</v>
      </c>
      <c r="P75" s="4" t="s">
        <v>56</v>
      </c>
      <c r="Q75" s="4" t="s">
        <v>57</v>
      </c>
    </row>
    <row r="76" spans="1:17">
      <c r="A76" s="4" t="s">
        <v>137</v>
      </c>
      <c r="B76" s="5">
        <v>44784</v>
      </c>
      <c r="C76" s="4" t="s">
        <v>39</v>
      </c>
      <c r="D76" s="4" t="s">
        <v>54</v>
      </c>
      <c r="E76" s="4" t="s">
        <v>44</v>
      </c>
      <c r="F76" s="4" t="s">
        <v>45</v>
      </c>
      <c r="G76" s="4">
        <v>30</v>
      </c>
      <c r="H76" s="4">
        <v>3.49</v>
      </c>
      <c r="I76" s="4">
        <f t="shared" si="7"/>
        <v>104.7</v>
      </c>
      <c r="J76" s="4">
        <f t="shared" si="8"/>
        <v>81</v>
      </c>
      <c r="K76" s="4" t="str">
        <f t="shared" si="9"/>
        <v>ID07425East@gmail.com</v>
      </c>
      <c r="L76" s="4" t="str">
        <f t="shared" si="10"/>
        <v>11</v>
      </c>
      <c r="M76" s="4" t="str">
        <f t="shared" si="11"/>
        <v>08</v>
      </c>
      <c r="N76" s="4" t="str">
        <f t="shared" si="12"/>
        <v>2022</v>
      </c>
      <c r="O76" s="4" t="str">
        <f t="shared" si="13"/>
        <v>id07425east@gmail.com</v>
      </c>
      <c r="P76" s="4" t="s">
        <v>56</v>
      </c>
      <c r="Q76" s="4" t="s">
        <v>57</v>
      </c>
    </row>
    <row r="77" spans="1:17">
      <c r="A77" s="4" t="s">
        <v>138</v>
      </c>
      <c r="B77" s="5">
        <v>44787</v>
      </c>
      <c r="C77" s="4" t="s">
        <v>47</v>
      </c>
      <c r="D77" s="4" t="s">
        <v>82</v>
      </c>
      <c r="E77" s="4" t="s">
        <v>49</v>
      </c>
      <c r="F77" s="4" t="s">
        <v>50</v>
      </c>
      <c r="G77" s="4">
        <v>70</v>
      </c>
      <c r="H77" s="4">
        <v>1.87</v>
      </c>
      <c r="I77" s="4">
        <f t="shared" si="7"/>
        <v>130.9</v>
      </c>
      <c r="J77" s="4">
        <f t="shared" si="8"/>
        <v>56</v>
      </c>
      <c r="K77" s="4" t="str">
        <f t="shared" si="9"/>
        <v>ID07426West@gmail.com</v>
      </c>
      <c r="L77" s="4" t="str">
        <f t="shared" si="10"/>
        <v>14</v>
      </c>
      <c r="M77" s="4" t="str">
        <f t="shared" si="11"/>
        <v>08</v>
      </c>
      <c r="N77" s="4" t="str">
        <f t="shared" si="12"/>
        <v>2022</v>
      </c>
      <c r="O77" s="4" t="str">
        <f t="shared" si="13"/>
        <v>id07426west@gmail.com</v>
      </c>
      <c r="P77" s="4" t="s">
        <v>83</v>
      </c>
      <c r="Q77" s="4" t="s">
        <v>84</v>
      </c>
    </row>
    <row r="78" spans="1:17">
      <c r="A78" s="4" t="s">
        <v>139</v>
      </c>
      <c r="B78" s="5">
        <v>44790</v>
      </c>
      <c r="C78" s="4" t="s">
        <v>39</v>
      </c>
      <c r="D78" s="4" t="s">
        <v>40</v>
      </c>
      <c r="E78" s="4" t="s">
        <v>49</v>
      </c>
      <c r="F78" s="4" t="s">
        <v>55</v>
      </c>
      <c r="G78" s="4">
        <v>31</v>
      </c>
      <c r="H78" s="4">
        <v>2.1800000000000002</v>
      </c>
      <c r="I78" s="4">
        <f t="shared" si="7"/>
        <v>67.58</v>
      </c>
      <c r="J78" s="4">
        <f t="shared" si="8"/>
        <v>132</v>
      </c>
      <c r="K78" s="4" t="str">
        <f t="shared" si="9"/>
        <v>ID07427East@gmail.com</v>
      </c>
      <c r="L78" s="4" t="str">
        <f t="shared" si="10"/>
        <v>17</v>
      </c>
      <c r="M78" s="4" t="str">
        <f t="shared" si="11"/>
        <v>08</v>
      </c>
      <c r="N78" s="4" t="str">
        <f t="shared" si="12"/>
        <v>2022</v>
      </c>
      <c r="O78" s="4" t="str">
        <f t="shared" si="13"/>
        <v>id07427east@gmail.com</v>
      </c>
      <c r="P78" s="4" t="s">
        <v>40</v>
      </c>
    </row>
    <row r="79" spans="1:17">
      <c r="A79" s="4" t="s">
        <v>140</v>
      </c>
      <c r="B79" s="5">
        <v>44793</v>
      </c>
      <c r="C79" s="4" t="s">
        <v>39</v>
      </c>
      <c r="D79" s="4" t="s">
        <v>40</v>
      </c>
      <c r="E79" s="4" t="s">
        <v>41</v>
      </c>
      <c r="F79" s="4" t="s">
        <v>60</v>
      </c>
      <c r="G79" s="4">
        <v>109</v>
      </c>
      <c r="H79" s="4">
        <v>1.77</v>
      </c>
      <c r="I79" s="4">
        <f t="shared" si="7"/>
        <v>192.93</v>
      </c>
      <c r="J79" s="4">
        <f t="shared" si="8"/>
        <v>29</v>
      </c>
      <c r="K79" s="4" t="str">
        <f t="shared" si="9"/>
        <v>ID07428East@gmail.com</v>
      </c>
      <c r="L79" s="4" t="str">
        <f t="shared" si="10"/>
        <v>20</v>
      </c>
      <c r="M79" s="4" t="str">
        <f t="shared" si="11"/>
        <v>08</v>
      </c>
      <c r="N79" s="4" t="str">
        <f t="shared" si="12"/>
        <v>2022</v>
      </c>
      <c r="O79" s="4" t="str">
        <f t="shared" si="13"/>
        <v>id07428east@gmail.com</v>
      </c>
      <c r="P79" s="4" t="s">
        <v>40</v>
      </c>
    </row>
    <row r="80" spans="1:17">
      <c r="A80" s="4" t="s">
        <v>141</v>
      </c>
      <c r="B80" s="5">
        <v>44796</v>
      </c>
      <c r="C80" s="4" t="s">
        <v>39</v>
      </c>
      <c r="D80" s="4" t="s">
        <v>40</v>
      </c>
      <c r="E80" s="4" t="s">
        <v>44</v>
      </c>
      <c r="F80" s="4" t="s">
        <v>45</v>
      </c>
      <c r="G80" s="4">
        <v>21</v>
      </c>
      <c r="H80" s="4">
        <v>3.49</v>
      </c>
      <c r="I80" s="4">
        <f t="shared" si="7"/>
        <v>73.290000000000006</v>
      </c>
      <c r="J80" s="4">
        <f t="shared" si="8"/>
        <v>117</v>
      </c>
      <c r="K80" s="4" t="str">
        <f t="shared" si="9"/>
        <v>ID07429East@gmail.com</v>
      </c>
      <c r="L80" s="4" t="str">
        <f t="shared" si="10"/>
        <v>23</v>
      </c>
      <c r="M80" s="4" t="str">
        <f t="shared" si="11"/>
        <v>08</v>
      </c>
      <c r="N80" s="4" t="str">
        <f t="shared" si="12"/>
        <v>2022</v>
      </c>
      <c r="O80" s="4" t="str">
        <f t="shared" si="13"/>
        <v>id07429east@gmail.com</v>
      </c>
      <c r="P80" s="4" t="s">
        <v>40</v>
      </c>
    </row>
    <row r="81" spans="1:17">
      <c r="A81" s="4" t="s">
        <v>142</v>
      </c>
      <c r="B81" s="5">
        <v>44799</v>
      </c>
      <c r="C81" s="4" t="s">
        <v>47</v>
      </c>
      <c r="D81" s="4" t="s">
        <v>48</v>
      </c>
      <c r="E81" s="4" t="s">
        <v>49</v>
      </c>
      <c r="F81" s="4" t="s">
        <v>50</v>
      </c>
      <c r="G81" s="4">
        <v>80</v>
      </c>
      <c r="H81" s="4">
        <v>1.87</v>
      </c>
      <c r="I81" s="4">
        <f t="shared" si="7"/>
        <v>149.60000000000002</v>
      </c>
      <c r="J81" s="4">
        <f t="shared" si="8"/>
        <v>47</v>
      </c>
      <c r="K81" s="4" t="str">
        <f t="shared" si="9"/>
        <v>ID07430West@gmail.com</v>
      </c>
      <c r="L81" s="4" t="str">
        <f t="shared" si="10"/>
        <v>26</v>
      </c>
      <c r="M81" s="4" t="str">
        <f t="shared" si="11"/>
        <v>08</v>
      </c>
      <c r="N81" s="4" t="str">
        <f t="shared" si="12"/>
        <v>2022</v>
      </c>
      <c r="O81" s="4" t="str">
        <f t="shared" si="13"/>
        <v>id07430west@gmail.com</v>
      </c>
      <c r="P81" s="4" t="s">
        <v>51</v>
      </c>
      <c r="Q81" s="4" t="s">
        <v>52</v>
      </c>
    </row>
    <row r="82" spans="1:17">
      <c r="A82" s="4" t="s">
        <v>143</v>
      </c>
      <c r="B82" s="5">
        <v>44802</v>
      </c>
      <c r="C82" s="4" t="s">
        <v>39</v>
      </c>
      <c r="D82" s="4" t="s">
        <v>54</v>
      </c>
      <c r="E82" s="4" t="s">
        <v>41</v>
      </c>
      <c r="F82" s="4" t="s">
        <v>55</v>
      </c>
      <c r="G82" s="4">
        <v>75</v>
      </c>
      <c r="H82" s="4">
        <v>1.87</v>
      </c>
      <c r="I82" s="4">
        <f t="shared" si="7"/>
        <v>140.25</v>
      </c>
      <c r="J82" s="4">
        <f t="shared" si="8"/>
        <v>50</v>
      </c>
      <c r="K82" s="4" t="str">
        <f t="shared" si="9"/>
        <v>ID07431East@gmail.com</v>
      </c>
      <c r="L82" s="4" t="str">
        <f t="shared" si="10"/>
        <v>29</v>
      </c>
      <c r="M82" s="4" t="str">
        <f t="shared" si="11"/>
        <v>08</v>
      </c>
      <c r="N82" s="4" t="str">
        <f t="shared" si="12"/>
        <v>2022</v>
      </c>
      <c r="O82" s="4" t="str">
        <f t="shared" si="13"/>
        <v>id07431east@gmail.com</v>
      </c>
      <c r="P82" s="4" t="s">
        <v>56</v>
      </c>
      <c r="Q82" s="4" t="s">
        <v>57</v>
      </c>
    </row>
    <row r="83" spans="1:17">
      <c r="A83" s="4" t="s">
        <v>144</v>
      </c>
      <c r="B83" s="5">
        <v>44805</v>
      </c>
      <c r="C83" s="4" t="s">
        <v>39</v>
      </c>
      <c r="D83" s="4" t="s">
        <v>54</v>
      </c>
      <c r="E83" s="4" t="s">
        <v>49</v>
      </c>
      <c r="F83" s="4" t="s">
        <v>79</v>
      </c>
      <c r="G83" s="4">
        <v>74</v>
      </c>
      <c r="H83" s="4">
        <v>2.84</v>
      </c>
      <c r="I83" s="4">
        <f t="shared" si="7"/>
        <v>210.16</v>
      </c>
      <c r="J83" s="4">
        <f t="shared" si="8"/>
        <v>26</v>
      </c>
      <c r="K83" s="4" t="str">
        <f t="shared" si="9"/>
        <v>ID07432East@gmail.com</v>
      </c>
      <c r="L83" s="4" t="str">
        <f t="shared" si="10"/>
        <v>01</v>
      </c>
      <c r="M83" s="4" t="str">
        <f t="shared" si="11"/>
        <v>09</v>
      </c>
      <c r="N83" s="4" t="str">
        <f t="shared" si="12"/>
        <v>2022</v>
      </c>
      <c r="O83" s="4" t="str">
        <f t="shared" si="13"/>
        <v>id07432east@gmail.com</v>
      </c>
      <c r="P83" s="4" t="s">
        <v>56</v>
      </c>
      <c r="Q83" s="4" t="s">
        <v>57</v>
      </c>
    </row>
    <row r="84" spans="1:17">
      <c r="A84" s="4" t="s">
        <v>145</v>
      </c>
      <c r="B84" s="5">
        <v>44808</v>
      </c>
      <c r="C84" s="4" t="s">
        <v>47</v>
      </c>
      <c r="D84" s="4" t="s">
        <v>82</v>
      </c>
      <c r="E84" s="4" t="s">
        <v>41</v>
      </c>
      <c r="F84" s="4" t="s">
        <v>77</v>
      </c>
      <c r="G84" s="4">
        <v>45</v>
      </c>
      <c r="H84" s="4">
        <v>1.77</v>
      </c>
      <c r="I84" s="4">
        <f t="shared" si="7"/>
        <v>79.650000000000006</v>
      </c>
      <c r="J84" s="4">
        <f t="shared" si="8"/>
        <v>105</v>
      </c>
      <c r="K84" s="4" t="str">
        <f t="shared" si="9"/>
        <v>ID07433West@gmail.com</v>
      </c>
      <c r="L84" s="4" t="str">
        <f t="shared" si="10"/>
        <v>04</v>
      </c>
      <c r="M84" s="4" t="str">
        <f t="shared" si="11"/>
        <v>09</v>
      </c>
      <c r="N84" s="4" t="str">
        <f t="shared" si="12"/>
        <v>2022</v>
      </c>
      <c r="O84" s="4" t="str">
        <f t="shared" si="13"/>
        <v>id07433west@gmail.com</v>
      </c>
      <c r="P84" s="4" t="s">
        <v>83</v>
      </c>
      <c r="Q84" s="4" t="s">
        <v>84</v>
      </c>
    </row>
    <row r="85" spans="1:17">
      <c r="A85" s="4" t="s">
        <v>146</v>
      </c>
      <c r="B85" s="5">
        <v>44811</v>
      </c>
      <c r="C85" s="4" t="s">
        <v>39</v>
      </c>
      <c r="D85" s="4" t="s">
        <v>40</v>
      </c>
      <c r="E85" s="4" t="s">
        <v>49</v>
      </c>
      <c r="F85" s="4" t="s">
        <v>45</v>
      </c>
      <c r="G85" s="4">
        <v>28</v>
      </c>
      <c r="H85" s="4">
        <v>1.18</v>
      </c>
      <c r="I85" s="4">
        <f t="shared" si="7"/>
        <v>33.04</v>
      </c>
      <c r="J85" s="4">
        <f t="shared" si="8"/>
        <v>160</v>
      </c>
      <c r="K85" s="4" t="str">
        <f t="shared" si="9"/>
        <v>ID07434East@gmail.com</v>
      </c>
      <c r="L85" s="4" t="str">
        <f t="shared" si="10"/>
        <v>07</v>
      </c>
      <c r="M85" s="4" t="str">
        <f t="shared" si="11"/>
        <v>09</v>
      </c>
      <c r="N85" s="4" t="str">
        <f t="shared" si="12"/>
        <v>2022</v>
      </c>
      <c r="O85" s="4" t="str">
        <f t="shared" si="13"/>
        <v>id07434east@gmail.com</v>
      </c>
      <c r="P85" s="4" t="s">
        <v>40</v>
      </c>
    </row>
    <row r="86" spans="1:17">
      <c r="A86" s="4" t="s">
        <v>147</v>
      </c>
      <c r="B86" s="5">
        <v>44814</v>
      </c>
      <c r="C86" s="4" t="s">
        <v>39</v>
      </c>
      <c r="D86" s="4" t="s">
        <v>40</v>
      </c>
      <c r="E86" s="4" t="s">
        <v>41</v>
      </c>
      <c r="F86" s="4" t="s">
        <v>60</v>
      </c>
      <c r="G86" s="4">
        <v>143</v>
      </c>
      <c r="H86" s="4">
        <v>1.77</v>
      </c>
      <c r="I86" s="4">
        <f t="shared" si="7"/>
        <v>253.11</v>
      </c>
      <c r="J86" s="4">
        <f t="shared" si="8"/>
        <v>18</v>
      </c>
      <c r="K86" s="4" t="str">
        <f t="shared" si="9"/>
        <v>ID07435East@gmail.com</v>
      </c>
      <c r="L86" s="4" t="str">
        <f t="shared" si="10"/>
        <v>10</v>
      </c>
      <c r="M86" s="4" t="str">
        <f t="shared" si="11"/>
        <v>09</v>
      </c>
      <c r="N86" s="4" t="str">
        <f t="shared" si="12"/>
        <v>2022</v>
      </c>
      <c r="O86" s="4" t="str">
        <f t="shared" si="13"/>
        <v>id07435east@gmail.com</v>
      </c>
      <c r="P86" s="4" t="s">
        <v>40</v>
      </c>
    </row>
    <row r="87" spans="1:17">
      <c r="A87" s="4" t="s">
        <v>148</v>
      </c>
      <c r="B87" s="5">
        <v>44817</v>
      </c>
      <c r="C87" s="4" t="s">
        <v>39</v>
      </c>
      <c r="D87" s="4" t="s">
        <v>40</v>
      </c>
      <c r="E87" s="4" t="s">
        <v>65</v>
      </c>
      <c r="F87" s="4" t="s">
        <v>45</v>
      </c>
      <c r="G87" s="4">
        <v>27</v>
      </c>
      <c r="H87" s="4">
        <v>3.15</v>
      </c>
      <c r="I87" s="4">
        <f t="shared" si="7"/>
        <v>85.05</v>
      </c>
      <c r="J87" s="4">
        <f t="shared" si="8"/>
        <v>95</v>
      </c>
      <c r="K87" s="4" t="str">
        <f t="shared" si="9"/>
        <v>ID07436East@gmail.com</v>
      </c>
      <c r="L87" s="4" t="str">
        <f t="shared" si="10"/>
        <v>13</v>
      </c>
      <c r="M87" s="4" t="str">
        <f t="shared" si="11"/>
        <v>09</v>
      </c>
      <c r="N87" s="4" t="str">
        <f t="shared" si="12"/>
        <v>2022</v>
      </c>
      <c r="O87" s="4" t="str">
        <f t="shared" si="13"/>
        <v>id07436east@gmail.com</v>
      </c>
      <c r="P87" s="4" t="s">
        <v>40</v>
      </c>
    </row>
    <row r="88" spans="1:17">
      <c r="A88" s="4" t="s">
        <v>149</v>
      </c>
      <c r="B88" s="5">
        <v>44820</v>
      </c>
      <c r="C88" s="4" t="s">
        <v>47</v>
      </c>
      <c r="D88" s="4" t="s">
        <v>48</v>
      </c>
      <c r="E88" s="4" t="s">
        <v>41</v>
      </c>
      <c r="F88" s="4" t="s">
        <v>150</v>
      </c>
      <c r="G88" s="4">
        <v>133</v>
      </c>
      <c r="H88" s="4">
        <v>1.77</v>
      </c>
      <c r="I88" s="4">
        <f t="shared" si="7"/>
        <v>235.41</v>
      </c>
      <c r="J88" s="4">
        <f t="shared" si="8"/>
        <v>21</v>
      </c>
      <c r="K88" s="4" t="str">
        <f t="shared" si="9"/>
        <v>ID07437West@gmail.com</v>
      </c>
      <c r="L88" s="4" t="str">
        <f t="shared" si="10"/>
        <v>16</v>
      </c>
      <c r="M88" s="4" t="str">
        <f t="shared" si="11"/>
        <v>09</v>
      </c>
      <c r="N88" s="4" t="str">
        <f t="shared" si="12"/>
        <v>2022</v>
      </c>
      <c r="O88" s="4" t="str">
        <f t="shared" si="13"/>
        <v>id07437west@gmail.com</v>
      </c>
      <c r="P88" s="4" t="s">
        <v>51</v>
      </c>
      <c r="Q88" s="4" t="s">
        <v>52</v>
      </c>
    </row>
    <row r="89" spans="1:17">
      <c r="A89" s="4" t="s">
        <v>151</v>
      </c>
      <c r="B89" s="5">
        <v>44823</v>
      </c>
      <c r="C89" s="4" t="s">
        <v>39</v>
      </c>
      <c r="D89" s="4" t="s">
        <v>54</v>
      </c>
      <c r="E89" s="4" t="s">
        <v>49</v>
      </c>
      <c r="F89" s="4" t="s">
        <v>45</v>
      </c>
      <c r="G89" s="4">
        <v>110</v>
      </c>
      <c r="H89" s="4">
        <v>2.1800000000000002</v>
      </c>
      <c r="I89" s="4">
        <f t="shared" si="7"/>
        <v>239.8</v>
      </c>
      <c r="J89" s="4">
        <f t="shared" si="8"/>
        <v>20</v>
      </c>
      <c r="K89" s="4" t="str">
        <f t="shared" si="9"/>
        <v>ID07438East@gmail.com</v>
      </c>
      <c r="L89" s="4" t="str">
        <f t="shared" si="10"/>
        <v>19</v>
      </c>
      <c r="M89" s="4" t="str">
        <f t="shared" si="11"/>
        <v>09</v>
      </c>
      <c r="N89" s="4" t="str">
        <f t="shared" si="12"/>
        <v>2022</v>
      </c>
      <c r="O89" s="4" t="str">
        <f t="shared" si="13"/>
        <v>id07438east@gmail.com</v>
      </c>
      <c r="P89" s="4" t="s">
        <v>56</v>
      </c>
      <c r="Q89" s="4" t="s">
        <v>57</v>
      </c>
    </row>
    <row r="90" spans="1:17">
      <c r="A90" s="4" t="s">
        <v>152</v>
      </c>
      <c r="B90" s="5">
        <v>44826</v>
      </c>
      <c r="C90" s="4" t="s">
        <v>39</v>
      </c>
      <c r="D90" s="4" t="s">
        <v>54</v>
      </c>
      <c r="E90" s="4" t="s">
        <v>49</v>
      </c>
      <c r="F90" s="4" t="s">
        <v>60</v>
      </c>
      <c r="G90" s="4">
        <v>65</v>
      </c>
      <c r="H90" s="4">
        <v>1.87</v>
      </c>
      <c r="I90" s="4">
        <f t="shared" si="7"/>
        <v>121.55000000000001</v>
      </c>
      <c r="J90" s="4">
        <f t="shared" si="8"/>
        <v>56</v>
      </c>
      <c r="K90" s="4" t="str">
        <f t="shared" si="9"/>
        <v>ID07439East@gmail.com</v>
      </c>
      <c r="L90" s="4" t="str">
        <f t="shared" si="10"/>
        <v>22</v>
      </c>
      <c r="M90" s="4" t="str">
        <f t="shared" si="11"/>
        <v>09</v>
      </c>
      <c r="N90" s="4" t="str">
        <f t="shared" si="12"/>
        <v>2022</v>
      </c>
      <c r="O90" s="4" t="str">
        <f t="shared" si="13"/>
        <v>id07439east@gmail.com</v>
      </c>
      <c r="P90" s="4" t="s">
        <v>56</v>
      </c>
      <c r="Q90" s="4" t="s">
        <v>57</v>
      </c>
    </row>
    <row r="91" spans="1:17">
      <c r="A91" s="4" t="s">
        <v>153</v>
      </c>
      <c r="B91" s="5">
        <v>44829</v>
      </c>
      <c r="C91" s="4" t="s">
        <v>47</v>
      </c>
      <c r="D91" s="4" t="s">
        <v>82</v>
      </c>
      <c r="E91" s="4" t="s">
        <v>41</v>
      </c>
      <c r="F91" s="4" t="s">
        <v>55</v>
      </c>
      <c r="G91" s="4">
        <v>33</v>
      </c>
      <c r="H91" s="4">
        <v>1.87</v>
      </c>
      <c r="I91" s="4">
        <f t="shared" si="7"/>
        <v>61.71</v>
      </c>
      <c r="J91" s="4">
        <f t="shared" si="8"/>
        <v>128</v>
      </c>
      <c r="K91" s="4" t="str">
        <f t="shared" si="9"/>
        <v>ID07440West@gmail.com</v>
      </c>
      <c r="L91" s="4" t="str">
        <f t="shared" si="10"/>
        <v>25</v>
      </c>
      <c r="M91" s="4" t="str">
        <f t="shared" si="11"/>
        <v>09</v>
      </c>
      <c r="N91" s="4" t="str">
        <f t="shared" si="12"/>
        <v>2022</v>
      </c>
      <c r="O91" s="4" t="str">
        <f t="shared" si="13"/>
        <v>id07440west@gmail.com</v>
      </c>
      <c r="P91" s="4" t="s">
        <v>83</v>
      </c>
      <c r="Q91" s="4" t="s">
        <v>84</v>
      </c>
    </row>
    <row r="92" spans="1:17">
      <c r="A92" s="4" t="s">
        <v>154</v>
      </c>
      <c r="B92" s="5">
        <v>44832</v>
      </c>
      <c r="C92" s="4" t="s">
        <v>39</v>
      </c>
      <c r="D92" s="4" t="s">
        <v>40</v>
      </c>
      <c r="E92" s="4" t="s">
        <v>49</v>
      </c>
      <c r="F92" s="4" t="s">
        <v>79</v>
      </c>
      <c r="G92" s="4">
        <v>81</v>
      </c>
      <c r="H92" s="4">
        <v>2.1800000000000002</v>
      </c>
      <c r="I92" s="4">
        <f t="shared" si="7"/>
        <v>176.58</v>
      </c>
      <c r="J92" s="4">
        <f t="shared" si="8"/>
        <v>32</v>
      </c>
      <c r="K92" s="4" t="str">
        <f t="shared" si="9"/>
        <v>ID07441East@gmail.com</v>
      </c>
      <c r="L92" s="4" t="str">
        <f t="shared" si="10"/>
        <v>28</v>
      </c>
      <c r="M92" s="4" t="str">
        <f t="shared" si="11"/>
        <v>09</v>
      </c>
      <c r="N92" s="4" t="str">
        <f t="shared" si="12"/>
        <v>2022</v>
      </c>
      <c r="O92" s="4" t="str">
        <f t="shared" si="13"/>
        <v>id07441east@gmail.com</v>
      </c>
      <c r="P92" s="4" t="s">
        <v>40</v>
      </c>
    </row>
    <row r="93" spans="1:17">
      <c r="A93" s="4" t="s">
        <v>155</v>
      </c>
      <c r="B93" s="5">
        <v>44835</v>
      </c>
      <c r="C93" s="4" t="s">
        <v>39</v>
      </c>
      <c r="D93" s="4" t="s">
        <v>40</v>
      </c>
      <c r="E93" s="4" t="s">
        <v>41</v>
      </c>
      <c r="F93" s="4" t="s">
        <v>60</v>
      </c>
      <c r="G93" s="4">
        <v>77</v>
      </c>
      <c r="H93" s="4">
        <v>1.77</v>
      </c>
      <c r="I93" s="4">
        <f t="shared" si="7"/>
        <v>136.29</v>
      </c>
      <c r="J93" s="4">
        <f t="shared" si="8"/>
        <v>45</v>
      </c>
      <c r="K93" s="4" t="str">
        <f t="shared" si="9"/>
        <v>ID07442East@gmail.com</v>
      </c>
      <c r="L93" s="4" t="str">
        <f t="shared" si="10"/>
        <v>01</v>
      </c>
      <c r="M93" s="4" t="str">
        <f t="shared" si="11"/>
        <v>10</v>
      </c>
      <c r="N93" s="4" t="str">
        <f t="shared" si="12"/>
        <v>2022</v>
      </c>
      <c r="O93" s="4" t="str">
        <f t="shared" si="13"/>
        <v>id07442east@gmail.com</v>
      </c>
      <c r="P93" s="4" t="s">
        <v>40</v>
      </c>
    </row>
    <row r="94" spans="1:17">
      <c r="A94" s="4" t="s">
        <v>156</v>
      </c>
      <c r="B94" s="5">
        <v>44838</v>
      </c>
      <c r="C94" s="4" t="s">
        <v>39</v>
      </c>
      <c r="D94" s="4" t="s">
        <v>40</v>
      </c>
      <c r="E94" s="4" t="s">
        <v>44</v>
      </c>
      <c r="F94" s="4" t="s">
        <v>45</v>
      </c>
      <c r="G94" s="4">
        <v>38</v>
      </c>
      <c r="H94" s="4">
        <v>3.49</v>
      </c>
      <c r="I94" s="4">
        <f t="shared" si="7"/>
        <v>132.62</v>
      </c>
      <c r="J94" s="4">
        <f t="shared" si="8"/>
        <v>46</v>
      </c>
      <c r="K94" s="4" t="str">
        <f t="shared" si="9"/>
        <v>ID07443East@gmail.com</v>
      </c>
      <c r="L94" s="4" t="str">
        <f t="shared" si="10"/>
        <v>04</v>
      </c>
      <c r="M94" s="4" t="str">
        <f t="shared" si="11"/>
        <v>10</v>
      </c>
      <c r="N94" s="4" t="str">
        <f t="shared" si="12"/>
        <v>2022</v>
      </c>
      <c r="O94" s="4" t="str">
        <f t="shared" si="13"/>
        <v>id07443east@gmail.com</v>
      </c>
      <c r="P94" s="4" t="s">
        <v>40</v>
      </c>
    </row>
    <row r="95" spans="1:17">
      <c r="A95" s="4" t="s">
        <v>157</v>
      </c>
      <c r="B95" s="5">
        <v>44841</v>
      </c>
      <c r="C95" s="4" t="s">
        <v>47</v>
      </c>
      <c r="D95" s="4" t="s">
        <v>48</v>
      </c>
      <c r="E95" s="4" t="s">
        <v>41</v>
      </c>
      <c r="F95" s="4" t="s">
        <v>50</v>
      </c>
      <c r="G95" s="4">
        <v>40</v>
      </c>
      <c r="H95" s="4">
        <v>1.77</v>
      </c>
      <c r="I95" s="4">
        <f t="shared" si="7"/>
        <v>70.8</v>
      </c>
      <c r="J95" s="4">
        <f t="shared" si="8"/>
        <v>111</v>
      </c>
      <c r="K95" s="4" t="str">
        <f t="shared" si="9"/>
        <v>ID07444West@gmail.com</v>
      </c>
      <c r="L95" s="4" t="str">
        <f t="shared" si="10"/>
        <v>07</v>
      </c>
      <c r="M95" s="4" t="str">
        <f t="shared" si="11"/>
        <v>10</v>
      </c>
      <c r="N95" s="4" t="str">
        <f t="shared" si="12"/>
        <v>2022</v>
      </c>
      <c r="O95" s="4" t="str">
        <f t="shared" si="13"/>
        <v>id07444west@gmail.com</v>
      </c>
      <c r="P95" s="4" t="s">
        <v>51</v>
      </c>
      <c r="Q95" s="4" t="s">
        <v>52</v>
      </c>
    </row>
    <row r="96" spans="1:17">
      <c r="A96" s="4" t="s">
        <v>158</v>
      </c>
      <c r="B96" s="5">
        <v>44844</v>
      </c>
      <c r="C96" s="4" t="s">
        <v>47</v>
      </c>
      <c r="D96" s="4" t="s">
        <v>48</v>
      </c>
      <c r="E96" s="4" t="s">
        <v>65</v>
      </c>
      <c r="F96" s="4" t="s">
        <v>45</v>
      </c>
      <c r="G96" s="4">
        <v>114</v>
      </c>
      <c r="H96" s="4">
        <v>1.68</v>
      </c>
      <c r="I96" s="4">
        <f t="shared" si="7"/>
        <v>191.51999999999998</v>
      </c>
      <c r="J96" s="4">
        <f t="shared" si="8"/>
        <v>25</v>
      </c>
      <c r="K96" s="4" t="str">
        <f t="shared" si="9"/>
        <v>ID07445West@gmail.com</v>
      </c>
      <c r="L96" s="4" t="str">
        <f t="shared" si="10"/>
        <v>10</v>
      </c>
      <c r="M96" s="4" t="str">
        <f t="shared" si="11"/>
        <v>10</v>
      </c>
      <c r="N96" s="4" t="str">
        <f t="shared" si="12"/>
        <v>2022</v>
      </c>
      <c r="O96" s="4" t="str">
        <f t="shared" si="13"/>
        <v>id07445west@gmail.com</v>
      </c>
      <c r="P96" s="4" t="s">
        <v>51</v>
      </c>
      <c r="Q96" s="4" t="s">
        <v>52</v>
      </c>
    </row>
    <row r="97" spans="1:17">
      <c r="A97" s="4" t="s">
        <v>159</v>
      </c>
      <c r="B97" s="5">
        <v>44847</v>
      </c>
      <c r="C97" s="4" t="s">
        <v>39</v>
      </c>
      <c r="D97" s="4" t="s">
        <v>54</v>
      </c>
      <c r="E97" s="4" t="s">
        <v>49</v>
      </c>
      <c r="F97" s="4" t="s">
        <v>68</v>
      </c>
      <c r="G97" s="4">
        <v>224</v>
      </c>
      <c r="H97" s="4">
        <v>2.1800000000000002</v>
      </c>
      <c r="I97" s="4">
        <f t="shared" si="7"/>
        <v>488.32000000000005</v>
      </c>
      <c r="J97" s="4">
        <f t="shared" si="8"/>
        <v>2</v>
      </c>
      <c r="K97" s="4" t="str">
        <f t="shared" si="9"/>
        <v>ID07446East@gmail.com</v>
      </c>
      <c r="L97" s="4" t="str">
        <f t="shared" si="10"/>
        <v>13</v>
      </c>
      <c r="M97" s="4" t="str">
        <f t="shared" si="11"/>
        <v>10</v>
      </c>
      <c r="N97" s="4" t="str">
        <f t="shared" si="12"/>
        <v>2022</v>
      </c>
      <c r="O97" s="4" t="str">
        <f t="shared" si="13"/>
        <v>id07446east@gmail.com</v>
      </c>
      <c r="P97" s="4" t="s">
        <v>56</v>
      </c>
      <c r="Q97" s="4" t="s">
        <v>57</v>
      </c>
    </row>
    <row r="98" spans="1:17">
      <c r="A98" s="4" t="s">
        <v>160</v>
      </c>
      <c r="B98" s="5">
        <v>44850</v>
      </c>
      <c r="C98" s="4" t="s">
        <v>39</v>
      </c>
      <c r="D98" s="4" t="s">
        <v>54</v>
      </c>
      <c r="E98" s="4" t="s">
        <v>41</v>
      </c>
      <c r="F98" s="4" t="s">
        <v>60</v>
      </c>
      <c r="G98" s="4">
        <v>141</v>
      </c>
      <c r="H98" s="4">
        <v>1.77</v>
      </c>
      <c r="I98" s="4">
        <f t="shared" si="7"/>
        <v>249.57</v>
      </c>
      <c r="J98" s="4">
        <f t="shared" si="8"/>
        <v>17</v>
      </c>
      <c r="K98" s="4" t="str">
        <f t="shared" si="9"/>
        <v>ID07447East@gmail.com</v>
      </c>
      <c r="L98" s="4" t="str">
        <f t="shared" si="10"/>
        <v>16</v>
      </c>
      <c r="M98" s="4" t="str">
        <f t="shared" si="11"/>
        <v>10</v>
      </c>
      <c r="N98" s="4" t="str">
        <f t="shared" si="12"/>
        <v>2022</v>
      </c>
      <c r="O98" s="4" t="str">
        <f t="shared" si="13"/>
        <v>id07447east@gmail.com</v>
      </c>
      <c r="P98" s="4" t="s">
        <v>56</v>
      </c>
      <c r="Q98" s="4" t="s">
        <v>57</v>
      </c>
    </row>
    <row r="99" spans="1:17">
      <c r="A99" s="4" t="s">
        <v>161</v>
      </c>
      <c r="B99" s="5">
        <v>44853</v>
      </c>
      <c r="C99" s="4" t="s">
        <v>39</v>
      </c>
      <c r="D99" s="4" t="s">
        <v>54</v>
      </c>
      <c r="E99" s="4" t="s">
        <v>44</v>
      </c>
      <c r="F99" s="4" t="s">
        <v>45</v>
      </c>
      <c r="G99" s="4">
        <v>32</v>
      </c>
      <c r="H99" s="4">
        <v>3.49</v>
      </c>
      <c r="I99" s="4">
        <f t="shared" si="7"/>
        <v>111.68</v>
      </c>
      <c r="J99" s="4">
        <f t="shared" si="8"/>
        <v>59</v>
      </c>
      <c r="K99" s="4" t="str">
        <f t="shared" si="9"/>
        <v>ID07448East@gmail.com</v>
      </c>
      <c r="L99" s="4" t="str">
        <f t="shared" si="10"/>
        <v>19</v>
      </c>
      <c r="M99" s="4" t="str">
        <f t="shared" si="11"/>
        <v>10</v>
      </c>
      <c r="N99" s="4" t="str">
        <f t="shared" si="12"/>
        <v>2022</v>
      </c>
      <c r="O99" s="4" t="str">
        <f t="shared" si="13"/>
        <v>id07448east@gmail.com</v>
      </c>
      <c r="P99" s="4" t="s">
        <v>56</v>
      </c>
      <c r="Q99" s="4" t="s">
        <v>57</v>
      </c>
    </row>
    <row r="100" spans="1:17">
      <c r="A100" s="4" t="s">
        <v>162</v>
      </c>
      <c r="B100" s="5">
        <v>44856</v>
      </c>
      <c r="C100" s="4" t="s">
        <v>47</v>
      </c>
      <c r="D100" s="4" t="s">
        <v>82</v>
      </c>
      <c r="E100" s="4" t="s">
        <v>41</v>
      </c>
      <c r="F100" s="4" t="s">
        <v>50</v>
      </c>
      <c r="G100" s="4">
        <v>20</v>
      </c>
      <c r="H100" s="4">
        <v>1.77</v>
      </c>
      <c r="I100" s="4">
        <f t="shared" si="7"/>
        <v>35.4</v>
      </c>
      <c r="J100" s="4">
        <f t="shared" si="8"/>
        <v>142</v>
      </c>
      <c r="K100" s="4" t="str">
        <f t="shared" si="9"/>
        <v>ID07449West@gmail.com</v>
      </c>
      <c r="L100" s="4" t="str">
        <f t="shared" si="10"/>
        <v>22</v>
      </c>
      <c r="M100" s="4" t="str">
        <f t="shared" si="11"/>
        <v>10</v>
      </c>
      <c r="N100" s="4" t="str">
        <f t="shared" si="12"/>
        <v>2022</v>
      </c>
      <c r="O100" s="4" t="str">
        <f t="shared" si="13"/>
        <v>id07449west@gmail.com</v>
      </c>
      <c r="P100" s="4" t="s">
        <v>83</v>
      </c>
      <c r="Q100" s="4" t="s">
        <v>84</v>
      </c>
    </row>
    <row r="101" spans="1:17">
      <c r="A101" s="4" t="s">
        <v>163</v>
      </c>
      <c r="B101" s="5">
        <v>44859</v>
      </c>
      <c r="C101" s="4" t="s">
        <v>39</v>
      </c>
      <c r="D101" s="4" t="s">
        <v>40</v>
      </c>
      <c r="E101" s="4" t="s">
        <v>49</v>
      </c>
      <c r="F101" s="4" t="s">
        <v>45</v>
      </c>
      <c r="G101" s="4">
        <v>40</v>
      </c>
      <c r="H101" s="4">
        <v>2.1800000000000002</v>
      </c>
      <c r="I101" s="4">
        <f t="shared" si="7"/>
        <v>87.2</v>
      </c>
      <c r="J101" s="4">
        <f t="shared" si="8"/>
        <v>82</v>
      </c>
      <c r="K101" s="4" t="str">
        <f t="shared" si="9"/>
        <v>ID07450East@gmail.com</v>
      </c>
      <c r="L101" s="4" t="str">
        <f t="shared" si="10"/>
        <v>25</v>
      </c>
      <c r="M101" s="4" t="str">
        <f t="shared" si="11"/>
        <v>10</v>
      </c>
      <c r="N101" s="4" t="str">
        <f t="shared" si="12"/>
        <v>2022</v>
      </c>
      <c r="O101" s="4" t="str">
        <f t="shared" si="13"/>
        <v>id07450east@gmail.com</v>
      </c>
      <c r="P101" s="4" t="s">
        <v>40</v>
      </c>
    </row>
    <row r="102" spans="1:17">
      <c r="A102" s="4" t="s">
        <v>164</v>
      </c>
      <c r="B102" s="5">
        <v>44862</v>
      </c>
      <c r="C102" s="4" t="s">
        <v>39</v>
      </c>
      <c r="D102" s="4" t="s">
        <v>40</v>
      </c>
      <c r="E102" s="4" t="s">
        <v>49</v>
      </c>
      <c r="F102" s="4" t="s">
        <v>60</v>
      </c>
      <c r="G102" s="4">
        <v>49</v>
      </c>
      <c r="H102" s="4">
        <v>1.87</v>
      </c>
      <c r="I102" s="4">
        <f t="shared" si="7"/>
        <v>91.63000000000001</v>
      </c>
      <c r="J102" s="4">
        <f t="shared" si="8"/>
        <v>75</v>
      </c>
      <c r="K102" s="4" t="str">
        <f t="shared" si="9"/>
        <v>ID07451East@gmail.com</v>
      </c>
      <c r="L102" s="4" t="str">
        <f t="shared" si="10"/>
        <v>28</v>
      </c>
      <c r="M102" s="4" t="str">
        <f t="shared" si="11"/>
        <v>10</v>
      </c>
      <c r="N102" s="4" t="str">
        <f t="shared" si="12"/>
        <v>2022</v>
      </c>
      <c r="O102" s="4" t="str">
        <f t="shared" si="13"/>
        <v>id07451east@gmail.com</v>
      </c>
      <c r="P102" s="4" t="s">
        <v>40</v>
      </c>
    </row>
    <row r="103" spans="1:17">
      <c r="A103" s="4" t="s">
        <v>165</v>
      </c>
      <c r="B103" s="5">
        <v>44865</v>
      </c>
      <c r="C103" s="4" t="s">
        <v>39</v>
      </c>
      <c r="D103" s="4" t="s">
        <v>40</v>
      </c>
      <c r="E103" s="4" t="s">
        <v>44</v>
      </c>
      <c r="F103" s="4" t="s">
        <v>55</v>
      </c>
      <c r="G103" s="4">
        <v>46</v>
      </c>
      <c r="H103" s="4">
        <v>3.49</v>
      </c>
      <c r="I103" s="4">
        <f t="shared" si="7"/>
        <v>160.54000000000002</v>
      </c>
      <c r="J103" s="4">
        <f t="shared" si="8"/>
        <v>34</v>
      </c>
      <c r="K103" s="4" t="str">
        <f t="shared" si="9"/>
        <v>ID07452East@gmail.com</v>
      </c>
      <c r="L103" s="4" t="str">
        <f t="shared" si="10"/>
        <v>31</v>
      </c>
      <c r="M103" s="4" t="str">
        <f t="shared" si="11"/>
        <v>10</v>
      </c>
      <c r="N103" s="4" t="str">
        <f t="shared" si="12"/>
        <v>2022</v>
      </c>
      <c r="O103" s="4" t="str">
        <f t="shared" si="13"/>
        <v>id07452east@gmail.com</v>
      </c>
      <c r="P103" s="4" t="s">
        <v>40</v>
      </c>
    </row>
    <row r="104" spans="1:17">
      <c r="A104" s="4" t="s">
        <v>166</v>
      </c>
      <c r="B104" s="5">
        <v>44868</v>
      </c>
      <c r="C104" s="4" t="s">
        <v>47</v>
      </c>
      <c r="D104" s="4" t="s">
        <v>48</v>
      </c>
      <c r="E104" s="4" t="s">
        <v>41</v>
      </c>
      <c r="F104" s="4" t="s">
        <v>50</v>
      </c>
      <c r="G104" s="4">
        <v>39</v>
      </c>
      <c r="H104" s="4">
        <v>1.77</v>
      </c>
      <c r="I104" s="4">
        <f t="shared" si="7"/>
        <v>69.03</v>
      </c>
      <c r="J104" s="4">
        <f t="shared" si="8"/>
        <v>107</v>
      </c>
      <c r="K104" s="4" t="str">
        <f t="shared" si="9"/>
        <v>ID07453West@gmail.com</v>
      </c>
      <c r="L104" s="4" t="str">
        <f t="shared" si="10"/>
        <v>03</v>
      </c>
      <c r="M104" s="4" t="str">
        <f t="shared" si="11"/>
        <v>11</v>
      </c>
      <c r="N104" s="4" t="str">
        <f t="shared" si="12"/>
        <v>2022</v>
      </c>
      <c r="O104" s="4" t="str">
        <f t="shared" si="13"/>
        <v>id07453west@gmail.com</v>
      </c>
      <c r="P104" s="4" t="s">
        <v>51</v>
      </c>
      <c r="Q104" s="4" t="s">
        <v>52</v>
      </c>
    </row>
    <row r="105" spans="1:17">
      <c r="A105" s="4" t="s">
        <v>167</v>
      </c>
      <c r="B105" s="5">
        <v>44871</v>
      </c>
      <c r="C105" s="4" t="s">
        <v>47</v>
      </c>
      <c r="D105" s="4" t="s">
        <v>48</v>
      </c>
      <c r="E105" s="4" t="s">
        <v>65</v>
      </c>
      <c r="F105" s="4" t="s">
        <v>45</v>
      </c>
      <c r="G105" s="4">
        <v>62</v>
      </c>
      <c r="H105" s="4">
        <v>1.68</v>
      </c>
      <c r="I105" s="4">
        <f t="shared" si="7"/>
        <v>104.16</v>
      </c>
      <c r="J105" s="4">
        <f t="shared" si="8"/>
        <v>66</v>
      </c>
      <c r="K105" s="4" t="str">
        <f t="shared" si="9"/>
        <v>ID07454West@gmail.com</v>
      </c>
      <c r="L105" s="4" t="str">
        <f t="shared" si="10"/>
        <v>06</v>
      </c>
      <c r="M105" s="4" t="str">
        <f t="shared" si="11"/>
        <v>11</v>
      </c>
      <c r="N105" s="4" t="str">
        <f t="shared" si="12"/>
        <v>2022</v>
      </c>
      <c r="O105" s="4" t="str">
        <f t="shared" si="13"/>
        <v>id07454west@gmail.com</v>
      </c>
      <c r="P105" s="4" t="s">
        <v>51</v>
      </c>
      <c r="Q105" s="4" t="s">
        <v>52</v>
      </c>
    </row>
    <row r="106" spans="1:17">
      <c r="A106" s="4" t="s">
        <v>168</v>
      </c>
      <c r="B106" s="5">
        <v>44874</v>
      </c>
      <c r="C106" s="4" t="s">
        <v>39</v>
      </c>
      <c r="D106" s="4" t="s">
        <v>54</v>
      </c>
      <c r="E106" s="4" t="s">
        <v>41</v>
      </c>
      <c r="F106" s="4" t="s">
        <v>68</v>
      </c>
      <c r="G106" s="4">
        <v>90</v>
      </c>
      <c r="H106" s="4">
        <v>1.77</v>
      </c>
      <c r="I106" s="4">
        <f t="shared" si="7"/>
        <v>159.30000000000001</v>
      </c>
      <c r="J106" s="4">
        <f t="shared" si="8"/>
        <v>34</v>
      </c>
      <c r="K106" s="4" t="str">
        <f t="shared" si="9"/>
        <v>ID07455East@gmail.com</v>
      </c>
      <c r="L106" s="4" t="str">
        <f t="shared" si="10"/>
        <v>09</v>
      </c>
      <c r="M106" s="4" t="str">
        <f t="shared" si="11"/>
        <v>11</v>
      </c>
      <c r="N106" s="4" t="str">
        <f t="shared" si="12"/>
        <v>2022</v>
      </c>
      <c r="O106" s="4" t="str">
        <f t="shared" si="13"/>
        <v>id07455east@gmail.com</v>
      </c>
      <c r="P106" s="4" t="s">
        <v>56</v>
      </c>
      <c r="Q106" s="4" t="s">
        <v>57</v>
      </c>
    </row>
    <row r="107" spans="1:17">
      <c r="A107" s="4" t="s">
        <v>169</v>
      </c>
      <c r="B107" s="5">
        <v>44877</v>
      </c>
      <c r="C107" s="4" t="s">
        <v>47</v>
      </c>
      <c r="D107" s="4" t="s">
        <v>82</v>
      </c>
      <c r="E107" s="4" t="s">
        <v>49</v>
      </c>
      <c r="F107" s="4" t="s">
        <v>45</v>
      </c>
      <c r="G107" s="4">
        <v>103</v>
      </c>
      <c r="H107" s="4">
        <v>2.1800000000000002</v>
      </c>
      <c r="I107" s="4">
        <f t="shared" si="7"/>
        <v>224.54000000000002</v>
      </c>
      <c r="J107" s="4">
        <f t="shared" si="8"/>
        <v>19</v>
      </c>
      <c r="K107" s="4" t="str">
        <f t="shared" si="9"/>
        <v>ID07456West@gmail.com</v>
      </c>
      <c r="L107" s="4" t="str">
        <f t="shared" si="10"/>
        <v>12</v>
      </c>
      <c r="M107" s="4" t="str">
        <f t="shared" si="11"/>
        <v>11</v>
      </c>
      <c r="N107" s="4" t="str">
        <f t="shared" si="12"/>
        <v>2022</v>
      </c>
      <c r="O107" s="4" t="str">
        <f t="shared" si="13"/>
        <v>id07456west@gmail.com</v>
      </c>
      <c r="P107" s="4" t="s">
        <v>83</v>
      </c>
      <c r="Q107" s="4" t="s">
        <v>84</v>
      </c>
    </row>
    <row r="108" spans="1:17">
      <c r="A108" s="4" t="s">
        <v>170</v>
      </c>
      <c r="B108" s="5">
        <v>44880</v>
      </c>
      <c r="C108" s="4" t="s">
        <v>47</v>
      </c>
      <c r="D108" s="4" t="s">
        <v>82</v>
      </c>
      <c r="E108" s="4" t="s">
        <v>49</v>
      </c>
      <c r="F108" s="4" t="s">
        <v>60</v>
      </c>
      <c r="G108" s="4">
        <v>32</v>
      </c>
      <c r="H108" s="4">
        <v>2.84</v>
      </c>
      <c r="I108" s="4">
        <f t="shared" si="7"/>
        <v>90.88</v>
      </c>
      <c r="J108" s="4">
        <f t="shared" si="8"/>
        <v>72</v>
      </c>
      <c r="K108" s="4" t="str">
        <f t="shared" si="9"/>
        <v>ID07457West@gmail.com</v>
      </c>
      <c r="L108" s="4" t="str">
        <f t="shared" si="10"/>
        <v>15</v>
      </c>
      <c r="M108" s="4" t="str">
        <f t="shared" si="11"/>
        <v>11</v>
      </c>
      <c r="N108" s="4" t="str">
        <f t="shared" si="12"/>
        <v>2022</v>
      </c>
      <c r="O108" s="4" t="str">
        <f t="shared" si="13"/>
        <v>id07457west@gmail.com</v>
      </c>
      <c r="P108" s="4" t="s">
        <v>83</v>
      </c>
      <c r="Q108" s="4" t="s">
        <v>84</v>
      </c>
    </row>
    <row r="109" spans="1:17">
      <c r="A109" s="4" t="s">
        <v>171</v>
      </c>
      <c r="B109" s="5">
        <v>44883</v>
      </c>
      <c r="C109" s="4" t="s">
        <v>39</v>
      </c>
      <c r="D109" s="4" t="s">
        <v>40</v>
      </c>
      <c r="E109" s="4" t="s">
        <v>41</v>
      </c>
      <c r="F109" s="4" t="s">
        <v>77</v>
      </c>
      <c r="G109" s="4">
        <v>66</v>
      </c>
      <c r="H109" s="4">
        <v>1.87</v>
      </c>
      <c r="I109" s="4">
        <f t="shared" si="7"/>
        <v>123.42</v>
      </c>
      <c r="J109" s="4">
        <f t="shared" si="8"/>
        <v>46</v>
      </c>
      <c r="K109" s="4" t="str">
        <f t="shared" si="9"/>
        <v>ID07458East@gmail.com</v>
      </c>
      <c r="L109" s="4" t="str">
        <f t="shared" si="10"/>
        <v>18</v>
      </c>
      <c r="M109" s="4" t="str">
        <f t="shared" si="11"/>
        <v>11</v>
      </c>
      <c r="N109" s="4" t="str">
        <f t="shared" si="12"/>
        <v>2022</v>
      </c>
      <c r="O109" s="4" t="str">
        <f t="shared" si="13"/>
        <v>id07458east@gmail.com</v>
      </c>
      <c r="P109" s="4" t="s">
        <v>40</v>
      </c>
    </row>
    <row r="110" spans="1:17">
      <c r="A110" s="4" t="s">
        <v>172</v>
      </c>
      <c r="B110" s="5">
        <v>44886</v>
      </c>
      <c r="C110" s="4" t="s">
        <v>39</v>
      </c>
      <c r="D110" s="4" t="s">
        <v>40</v>
      </c>
      <c r="E110" s="4" t="s">
        <v>49</v>
      </c>
      <c r="F110" s="4" t="s">
        <v>79</v>
      </c>
      <c r="G110" s="4">
        <v>97</v>
      </c>
      <c r="H110" s="4">
        <v>2.84</v>
      </c>
      <c r="I110" s="4">
        <f t="shared" si="7"/>
        <v>275.47999999999996</v>
      </c>
      <c r="J110" s="4">
        <f t="shared" si="8"/>
        <v>15</v>
      </c>
      <c r="K110" s="4" t="str">
        <f t="shared" si="9"/>
        <v>ID07459East@gmail.com</v>
      </c>
      <c r="L110" s="4" t="str">
        <f t="shared" si="10"/>
        <v>21</v>
      </c>
      <c r="M110" s="4" t="str">
        <f t="shared" si="11"/>
        <v>11</v>
      </c>
      <c r="N110" s="4" t="str">
        <f t="shared" si="12"/>
        <v>2022</v>
      </c>
      <c r="O110" s="4" t="str">
        <f t="shared" si="13"/>
        <v>id07459east@gmail.com</v>
      </c>
      <c r="P110" s="4" t="s">
        <v>40</v>
      </c>
    </row>
    <row r="111" spans="1:17">
      <c r="A111" s="4" t="s">
        <v>173</v>
      </c>
      <c r="B111" s="5">
        <v>44889</v>
      </c>
      <c r="C111" s="4" t="s">
        <v>47</v>
      </c>
      <c r="D111" s="4" t="s">
        <v>48</v>
      </c>
      <c r="E111" s="4" t="s">
        <v>41</v>
      </c>
      <c r="F111" s="4" t="s">
        <v>77</v>
      </c>
      <c r="G111" s="4">
        <v>30</v>
      </c>
      <c r="H111" s="4">
        <v>1.77</v>
      </c>
      <c r="I111" s="4">
        <f t="shared" si="7"/>
        <v>53.1</v>
      </c>
      <c r="J111" s="4">
        <f t="shared" si="8"/>
        <v>117</v>
      </c>
      <c r="K111" s="4" t="str">
        <f t="shared" si="9"/>
        <v>ID07460West@gmail.com</v>
      </c>
      <c r="L111" s="4" t="str">
        <f t="shared" si="10"/>
        <v>24</v>
      </c>
      <c r="M111" s="4" t="str">
        <f t="shared" si="11"/>
        <v>11</v>
      </c>
      <c r="N111" s="4" t="str">
        <f t="shared" si="12"/>
        <v>2022</v>
      </c>
      <c r="O111" s="4" t="str">
        <f t="shared" si="13"/>
        <v>id07460west@gmail.com</v>
      </c>
      <c r="P111" s="4" t="s">
        <v>51</v>
      </c>
      <c r="Q111" s="4" t="s">
        <v>52</v>
      </c>
    </row>
    <row r="112" spans="1:17">
      <c r="A112" s="4" t="s">
        <v>174</v>
      </c>
      <c r="B112" s="5">
        <v>44892</v>
      </c>
      <c r="C112" s="4" t="s">
        <v>47</v>
      </c>
      <c r="D112" s="4" t="s">
        <v>48</v>
      </c>
      <c r="E112" s="4" t="s">
        <v>65</v>
      </c>
      <c r="F112" s="4" t="s">
        <v>45</v>
      </c>
      <c r="G112" s="4">
        <v>29</v>
      </c>
      <c r="H112" s="4">
        <v>1.68</v>
      </c>
      <c r="I112" s="4">
        <f t="shared" si="7"/>
        <v>48.72</v>
      </c>
      <c r="J112" s="4">
        <f t="shared" si="8"/>
        <v>121</v>
      </c>
      <c r="K112" s="4" t="str">
        <f t="shared" si="9"/>
        <v>ID07461West@gmail.com</v>
      </c>
      <c r="L112" s="4" t="str">
        <f t="shared" si="10"/>
        <v>27</v>
      </c>
      <c r="M112" s="4" t="str">
        <f t="shared" si="11"/>
        <v>11</v>
      </c>
      <c r="N112" s="4" t="str">
        <f t="shared" si="12"/>
        <v>2022</v>
      </c>
      <c r="O112" s="4" t="str">
        <f t="shared" si="13"/>
        <v>id07461west@gmail.com</v>
      </c>
      <c r="P112" s="4" t="s">
        <v>51</v>
      </c>
      <c r="Q112" s="4" t="s">
        <v>52</v>
      </c>
    </row>
    <row r="113" spans="1:17">
      <c r="A113" s="4" t="s">
        <v>175</v>
      </c>
      <c r="B113" s="5">
        <v>44895</v>
      </c>
      <c r="C113" s="4" t="s">
        <v>39</v>
      </c>
      <c r="D113" s="4" t="s">
        <v>54</v>
      </c>
      <c r="E113" s="4" t="s">
        <v>41</v>
      </c>
      <c r="F113" s="4" t="s">
        <v>68</v>
      </c>
      <c r="G113" s="4">
        <v>92</v>
      </c>
      <c r="H113" s="4">
        <v>1.77</v>
      </c>
      <c r="I113" s="4">
        <f t="shared" si="7"/>
        <v>162.84</v>
      </c>
      <c r="J113" s="4">
        <f t="shared" si="8"/>
        <v>30</v>
      </c>
      <c r="K113" s="4" t="str">
        <f t="shared" si="9"/>
        <v>ID07462East@gmail.com</v>
      </c>
      <c r="L113" s="4" t="str">
        <f t="shared" si="10"/>
        <v>30</v>
      </c>
      <c r="M113" s="4" t="str">
        <f t="shared" si="11"/>
        <v>11</v>
      </c>
      <c r="N113" s="4" t="str">
        <f t="shared" si="12"/>
        <v>2022</v>
      </c>
      <c r="O113" s="4" t="str">
        <f t="shared" si="13"/>
        <v>id07462east@gmail.com</v>
      </c>
      <c r="P113" s="4" t="s">
        <v>56</v>
      </c>
      <c r="Q113" s="4" t="s">
        <v>57</v>
      </c>
    </row>
    <row r="114" spans="1:17">
      <c r="A114" s="4" t="s">
        <v>176</v>
      </c>
      <c r="B114" s="5">
        <v>44898</v>
      </c>
      <c r="C114" s="4" t="s">
        <v>47</v>
      </c>
      <c r="D114" s="4" t="s">
        <v>82</v>
      </c>
      <c r="E114" s="4" t="s">
        <v>49</v>
      </c>
      <c r="F114" s="4" t="s">
        <v>45</v>
      </c>
      <c r="G114" s="4">
        <v>139</v>
      </c>
      <c r="H114" s="4">
        <v>2.1800000000000002</v>
      </c>
      <c r="I114" s="4">
        <f t="shared" si="7"/>
        <v>303.02000000000004</v>
      </c>
      <c r="J114" s="4">
        <f t="shared" si="8"/>
        <v>11</v>
      </c>
      <c r="K114" s="4" t="str">
        <f t="shared" si="9"/>
        <v>ID07463West@gmail.com</v>
      </c>
      <c r="L114" s="4" t="str">
        <f t="shared" si="10"/>
        <v>03</v>
      </c>
      <c r="M114" s="4" t="str">
        <f t="shared" si="11"/>
        <v>12</v>
      </c>
      <c r="N114" s="4" t="str">
        <f t="shared" si="12"/>
        <v>2022</v>
      </c>
      <c r="O114" s="4" t="str">
        <f t="shared" si="13"/>
        <v>id07463west@gmail.com</v>
      </c>
      <c r="P114" s="4" t="s">
        <v>83</v>
      </c>
      <c r="Q114" s="4" t="s">
        <v>84</v>
      </c>
    </row>
    <row r="115" spans="1:17">
      <c r="A115" s="4" t="s">
        <v>177</v>
      </c>
      <c r="B115" s="5">
        <v>44901</v>
      </c>
      <c r="C115" s="4" t="s">
        <v>47</v>
      </c>
      <c r="D115" s="4" t="s">
        <v>82</v>
      </c>
      <c r="E115" s="4" t="s">
        <v>49</v>
      </c>
      <c r="F115" s="4" t="s">
        <v>60</v>
      </c>
      <c r="G115" s="4">
        <v>29</v>
      </c>
      <c r="H115" s="4">
        <v>2.84</v>
      </c>
      <c r="I115" s="4">
        <f t="shared" si="7"/>
        <v>82.36</v>
      </c>
      <c r="J115" s="4">
        <f t="shared" si="8"/>
        <v>75</v>
      </c>
      <c r="K115" s="4" t="str">
        <f t="shared" si="9"/>
        <v>ID07464West@gmail.com</v>
      </c>
      <c r="L115" s="4" t="str">
        <f t="shared" si="10"/>
        <v>06</v>
      </c>
      <c r="M115" s="4" t="str">
        <f t="shared" si="11"/>
        <v>12</v>
      </c>
      <c r="N115" s="4" t="str">
        <f t="shared" si="12"/>
        <v>2022</v>
      </c>
      <c r="O115" s="4" t="str">
        <f t="shared" si="13"/>
        <v>id07464west@gmail.com</v>
      </c>
      <c r="P115" s="4" t="s">
        <v>83</v>
      </c>
      <c r="Q115" s="4" t="s">
        <v>84</v>
      </c>
    </row>
    <row r="116" spans="1:17">
      <c r="A116" s="4" t="s">
        <v>178</v>
      </c>
      <c r="B116" s="5">
        <v>44904</v>
      </c>
      <c r="C116" s="4" t="s">
        <v>39</v>
      </c>
      <c r="D116" s="4" t="s">
        <v>40</v>
      </c>
      <c r="E116" s="4" t="s">
        <v>41</v>
      </c>
      <c r="F116" s="4" t="s">
        <v>77</v>
      </c>
      <c r="G116" s="4">
        <v>30</v>
      </c>
      <c r="H116" s="4">
        <v>2.27</v>
      </c>
      <c r="I116" s="4">
        <f t="shared" si="7"/>
        <v>68.099999999999994</v>
      </c>
      <c r="J116" s="4">
        <f t="shared" si="8"/>
        <v>99</v>
      </c>
      <c r="K116" s="4" t="str">
        <f t="shared" si="9"/>
        <v>ID07465East@gmail.com</v>
      </c>
      <c r="L116" s="4" t="str">
        <f t="shared" si="10"/>
        <v>09</v>
      </c>
      <c r="M116" s="4" t="str">
        <f t="shared" si="11"/>
        <v>12</v>
      </c>
      <c r="N116" s="4" t="str">
        <f t="shared" si="12"/>
        <v>2022</v>
      </c>
      <c r="O116" s="4" t="str">
        <f t="shared" si="13"/>
        <v>id07465east@gmail.com</v>
      </c>
      <c r="P116" s="4" t="s">
        <v>40</v>
      </c>
    </row>
    <row r="117" spans="1:17">
      <c r="A117" s="4" t="s">
        <v>179</v>
      </c>
      <c r="B117" s="5">
        <v>44907</v>
      </c>
      <c r="C117" s="4" t="s">
        <v>39</v>
      </c>
      <c r="D117" s="4" t="s">
        <v>40</v>
      </c>
      <c r="E117" s="4" t="s">
        <v>49</v>
      </c>
      <c r="F117" s="4" t="s">
        <v>180</v>
      </c>
      <c r="G117" s="4">
        <v>36</v>
      </c>
      <c r="H117" s="4">
        <v>1.87</v>
      </c>
      <c r="I117" s="4">
        <f t="shared" si="7"/>
        <v>67.320000000000007</v>
      </c>
      <c r="J117" s="4">
        <f t="shared" si="8"/>
        <v>99</v>
      </c>
      <c r="K117" s="4" t="str">
        <f t="shared" si="9"/>
        <v>ID07466East@gmail.com</v>
      </c>
      <c r="L117" s="4" t="str">
        <f t="shared" si="10"/>
        <v>12</v>
      </c>
      <c r="M117" s="4" t="str">
        <f t="shared" si="11"/>
        <v>12</v>
      </c>
      <c r="N117" s="4" t="str">
        <f t="shared" si="12"/>
        <v>2022</v>
      </c>
      <c r="O117" s="4" t="str">
        <f t="shared" si="13"/>
        <v>id07466east@gmail.com</v>
      </c>
      <c r="P117" s="4" t="s">
        <v>40</v>
      </c>
    </row>
    <row r="118" spans="1:17">
      <c r="A118" s="4" t="s">
        <v>181</v>
      </c>
      <c r="B118" s="5">
        <v>44910</v>
      </c>
      <c r="C118" s="4" t="s">
        <v>39</v>
      </c>
      <c r="D118" s="4" t="s">
        <v>40</v>
      </c>
      <c r="E118" s="4" t="s">
        <v>44</v>
      </c>
      <c r="F118" s="4" t="s">
        <v>55</v>
      </c>
      <c r="G118" s="4">
        <v>41</v>
      </c>
      <c r="H118" s="4">
        <v>3.49</v>
      </c>
      <c r="I118" s="4">
        <f t="shared" si="7"/>
        <v>143.09</v>
      </c>
      <c r="J118" s="4">
        <f t="shared" si="8"/>
        <v>35</v>
      </c>
      <c r="K118" s="4" t="str">
        <f t="shared" si="9"/>
        <v>ID07467East@gmail.com</v>
      </c>
      <c r="L118" s="4" t="str">
        <f t="shared" si="10"/>
        <v>15</v>
      </c>
      <c r="M118" s="4" t="str">
        <f t="shared" si="11"/>
        <v>12</v>
      </c>
      <c r="N118" s="4" t="str">
        <f t="shared" si="12"/>
        <v>2022</v>
      </c>
      <c r="O118" s="4" t="str">
        <f t="shared" si="13"/>
        <v>id07467east@gmail.com</v>
      </c>
      <c r="P118" s="4" t="s">
        <v>40</v>
      </c>
    </row>
    <row r="119" spans="1:17">
      <c r="A119" s="4" t="s">
        <v>182</v>
      </c>
      <c r="B119" s="5">
        <v>44913</v>
      </c>
      <c r="C119" s="4" t="s">
        <v>47</v>
      </c>
      <c r="D119" s="4" t="s">
        <v>48</v>
      </c>
      <c r="E119" s="4" t="s">
        <v>41</v>
      </c>
      <c r="F119" s="4" t="s">
        <v>50</v>
      </c>
      <c r="G119" s="4">
        <v>44</v>
      </c>
      <c r="H119" s="4">
        <v>1.77</v>
      </c>
      <c r="I119" s="4">
        <f t="shared" si="7"/>
        <v>77.88</v>
      </c>
      <c r="J119" s="4">
        <f t="shared" si="8"/>
        <v>84</v>
      </c>
      <c r="K119" s="4" t="str">
        <f t="shared" si="9"/>
        <v>ID07468West@gmail.com</v>
      </c>
      <c r="L119" s="4" t="str">
        <f t="shared" si="10"/>
        <v>18</v>
      </c>
      <c r="M119" s="4" t="str">
        <f t="shared" si="11"/>
        <v>12</v>
      </c>
      <c r="N119" s="4" t="str">
        <f t="shared" si="12"/>
        <v>2022</v>
      </c>
      <c r="O119" s="4" t="str">
        <f t="shared" si="13"/>
        <v>id07468west@gmail.com</v>
      </c>
      <c r="P119" s="4" t="s">
        <v>51</v>
      </c>
      <c r="Q119" s="4" t="s">
        <v>52</v>
      </c>
    </row>
    <row r="120" spans="1:17">
      <c r="A120" s="4" t="s">
        <v>183</v>
      </c>
      <c r="B120" s="5">
        <v>44916</v>
      </c>
      <c r="C120" s="4" t="s">
        <v>47</v>
      </c>
      <c r="D120" s="4" t="s">
        <v>48</v>
      </c>
      <c r="E120" s="4" t="s">
        <v>65</v>
      </c>
      <c r="F120" s="4" t="s">
        <v>45</v>
      </c>
      <c r="G120" s="4">
        <v>29</v>
      </c>
      <c r="H120" s="4">
        <v>1.68</v>
      </c>
      <c r="I120" s="4">
        <f t="shared" si="7"/>
        <v>48.72</v>
      </c>
      <c r="J120" s="4">
        <f t="shared" si="8"/>
        <v>114</v>
      </c>
      <c r="K120" s="4" t="str">
        <f t="shared" si="9"/>
        <v>ID07469West@gmail.com</v>
      </c>
      <c r="L120" s="4" t="str">
        <f t="shared" si="10"/>
        <v>21</v>
      </c>
      <c r="M120" s="4" t="str">
        <f t="shared" si="11"/>
        <v>12</v>
      </c>
      <c r="N120" s="4" t="str">
        <f t="shared" si="12"/>
        <v>2022</v>
      </c>
      <c r="O120" s="4" t="str">
        <f t="shared" si="13"/>
        <v>id07469west@gmail.com</v>
      </c>
      <c r="P120" s="4" t="s">
        <v>51</v>
      </c>
      <c r="Q120" s="4" t="s">
        <v>52</v>
      </c>
    </row>
    <row r="121" spans="1:17">
      <c r="A121" s="4" t="s">
        <v>184</v>
      </c>
      <c r="B121" s="5">
        <v>44919</v>
      </c>
      <c r="C121" s="4" t="s">
        <v>39</v>
      </c>
      <c r="D121" s="4" t="s">
        <v>54</v>
      </c>
      <c r="E121" s="4" t="s">
        <v>49</v>
      </c>
      <c r="F121" s="4" t="s">
        <v>68</v>
      </c>
      <c r="G121" s="4">
        <v>237</v>
      </c>
      <c r="H121" s="4">
        <v>2.1800000000000002</v>
      </c>
      <c r="I121" s="4">
        <f t="shared" si="7"/>
        <v>516.66000000000008</v>
      </c>
      <c r="J121" s="4">
        <f t="shared" si="8"/>
        <v>1</v>
      </c>
      <c r="K121" s="4" t="str">
        <f t="shared" si="9"/>
        <v>ID07470East@gmail.com</v>
      </c>
      <c r="L121" s="4" t="str">
        <f t="shared" si="10"/>
        <v>24</v>
      </c>
      <c r="M121" s="4" t="str">
        <f t="shared" si="11"/>
        <v>12</v>
      </c>
      <c r="N121" s="4" t="str">
        <f t="shared" si="12"/>
        <v>2022</v>
      </c>
      <c r="O121" s="4" t="str">
        <f t="shared" si="13"/>
        <v>id07470east@gmail.com</v>
      </c>
      <c r="P121" s="4" t="s">
        <v>56</v>
      </c>
      <c r="Q121" s="4" t="s">
        <v>57</v>
      </c>
    </row>
    <row r="122" spans="1:17">
      <c r="A122" s="4" t="s">
        <v>185</v>
      </c>
      <c r="B122" s="5">
        <v>44922</v>
      </c>
      <c r="C122" s="4" t="s">
        <v>39</v>
      </c>
      <c r="D122" s="4" t="s">
        <v>54</v>
      </c>
      <c r="E122" s="4" t="s">
        <v>49</v>
      </c>
      <c r="F122" s="4" t="s">
        <v>60</v>
      </c>
      <c r="G122" s="4">
        <v>65</v>
      </c>
      <c r="H122" s="4">
        <v>1.87</v>
      </c>
      <c r="I122" s="4">
        <f t="shared" si="7"/>
        <v>121.55000000000001</v>
      </c>
      <c r="J122" s="4">
        <f t="shared" si="8"/>
        <v>41</v>
      </c>
      <c r="K122" s="4" t="str">
        <f t="shared" si="9"/>
        <v>ID07471East@gmail.com</v>
      </c>
      <c r="L122" s="4" t="str">
        <f t="shared" si="10"/>
        <v>27</v>
      </c>
      <c r="M122" s="4" t="str">
        <f t="shared" si="11"/>
        <v>12</v>
      </c>
      <c r="N122" s="4" t="str">
        <f t="shared" si="12"/>
        <v>2022</v>
      </c>
      <c r="O122" s="4" t="str">
        <f t="shared" si="13"/>
        <v>id07471east@gmail.com</v>
      </c>
      <c r="P122" s="4" t="s">
        <v>56</v>
      </c>
      <c r="Q122" s="4" t="s">
        <v>57</v>
      </c>
    </row>
    <row r="123" spans="1:17">
      <c r="A123" s="4" t="s">
        <v>186</v>
      </c>
      <c r="B123" s="5">
        <v>44925</v>
      </c>
      <c r="C123" s="4" t="s">
        <v>47</v>
      </c>
      <c r="D123" s="4" t="s">
        <v>82</v>
      </c>
      <c r="E123" s="4" t="s">
        <v>49</v>
      </c>
      <c r="F123" s="4" t="s">
        <v>55</v>
      </c>
      <c r="G123" s="4">
        <v>83</v>
      </c>
      <c r="H123" s="4">
        <v>2.1800000000000002</v>
      </c>
      <c r="I123" s="4">
        <f t="shared" si="7"/>
        <v>180.94000000000003</v>
      </c>
      <c r="J123" s="4">
        <f t="shared" si="8"/>
        <v>22</v>
      </c>
      <c r="K123" s="4" t="str">
        <f t="shared" si="9"/>
        <v>ID07472West@gmail.com</v>
      </c>
      <c r="L123" s="4" t="str">
        <f t="shared" si="10"/>
        <v>30</v>
      </c>
      <c r="M123" s="4" t="str">
        <f t="shared" si="11"/>
        <v>12</v>
      </c>
      <c r="N123" s="4" t="str">
        <f t="shared" si="12"/>
        <v>2022</v>
      </c>
      <c r="O123" s="4" t="str">
        <f t="shared" si="13"/>
        <v>id07472west@gmail.com</v>
      </c>
      <c r="P123" s="4" t="s">
        <v>83</v>
      </c>
      <c r="Q123" s="4" t="s">
        <v>84</v>
      </c>
    </row>
    <row r="124" spans="1:17">
      <c r="A124" s="4" t="s">
        <v>187</v>
      </c>
      <c r="B124" s="5">
        <v>44928</v>
      </c>
      <c r="C124" s="4" t="s">
        <v>39</v>
      </c>
      <c r="D124" s="4" t="s">
        <v>40</v>
      </c>
      <c r="E124" s="4" t="s">
        <v>49</v>
      </c>
      <c r="F124" s="4" t="s">
        <v>60</v>
      </c>
      <c r="G124" s="4">
        <v>32</v>
      </c>
      <c r="H124" s="4">
        <v>2.1800000000000002</v>
      </c>
      <c r="I124" s="4">
        <f t="shared" si="7"/>
        <v>69.760000000000005</v>
      </c>
      <c r="J124" s="4">
        <f t="shared" si="8"/>
        <v>91</v>
      </c>
      <c r="K124" s="4" t="str">
        <f t="shared" si="9"/>
        <v>ID07473East@gmail.com</v>
      </c>
      <c r="L124" s="4" t="str">
        <f t="shared" si="10"/>
        <v>02</v>
      </c>
      <c r="M124" s="4" t="str">
        <f t="shared" si="11"/>
        <v>01</v>
      </c>
      <c r="N124" s="4" t="str">
        <f t="shared" si="12"/>
        <v>2023</v>
      </c>
      <c r="O124" s="4" t="str">
        <f t="shared" si="13"/>
        <v>id07473east@gmail.com</v>
      </c>
      <c r="P124" s="4" t="s">
        <v>40</v>
      </c>
    </row>
    <row r="125" spans="1:17">
      <c r="A125" s="4" t="s">
        <v>188</v>
      </c>
      <c r="B125" s="5">
        <v>44931</v>
      </c>
      <c r="C125" s="4" t="s">
        <v>39</v>
      </c>
      <c r="D125" s="4" t="s">
        <v>40</v>
      </c>
      <c r="E125" s="4" t="s">
        <v>41</v>
      </c>
      <c r="F125" s="4" t="s">
        <v>60</v>
      </c>
      <c r="G125" s="4">
        <v>63</v>
      </c>
      <c r="H125" s="4">
        <v>1.77</v>
      </c>
      <c r="I125" s="4">
        <f t="shared" si="7"/>
        <v>111.51</v>
      </c>
      <c r="J125" s="4">
        <f t="shared" si="8"/>
        <v>48</v>
      </c>
      <c r="K125" s="4" t="str">
        <f t="shared" si="9"/>
        <v>ID07474East@gmail.com</v>
      </c>
      <c r="L125" s="4" t="str">
        <f t="shared" si="10"/>
        <v>05</v>
      </c>
      <c r="M125" s="4" t="str">
        <f t="shared" si="11"/>
        <v>01</v>
      </c>
      <c r="N125" s="4" t="str">
        <f t="shared" si="12"/>
        <v>2023</v>
      </c>
      <c r="O125" s="4" t="str">
        <f t="shared" si="13"/>
        <v>id07474east@gmail.com</v>
      </c>
      <c r="P125" s="4" t="s">
        <v>40</v>
      </c>
    </row>
    <row r="126" spans="1:17">
      <c r="A126" s="4" t="s">
        <v>189</v>
      </c>
      <c r="B126" s="5">
        <v>44934</v>
      </c>
      <c r="C126" s="4" t="s">
        <v>39</v>
      </c>
      <c r="D126" s="4" t="s">
        <v>40</v>
      </c>
      <c r="E126" s="4" t="s">
        <v>65</v>
      </c>
      <c r="F126" s="4" t="s">
        <v>45</v>
      </c>
      <c r="G126" s="4">
        <v>29</v>
      </c>
      <c r="H126" s="4">
        <v>3.15</v>
      </c>
      <c r="I126" s="4">
        <f t="shared" si="7"/>
        <v>91.35</v>
      </c>
      <c r="J126" s="4">
        <f t="shared" si="8"/>
        <v>62</v>
      </c>
      <c r="K126" s="4" t="str">
        <f t="shared" si="9"/>
        <v>ID07475East@gmail.com</v>
      </c>
      <c r="L126" s="4" t="str">
        <f t="shared" si="10"/>
        <v>08</v>
      </c>
      <c r="M126" s="4" t="str">
        <f t="shared" si="11"/>
        <v>01</v>
      </c>
      <c r="N126" s="4" t="str">
        <f t="shared" si="12"/>
        <v>2023</v>
      </c>
      <c r="O126" s="4" t="str">
        <f t="shared" si="13"/>
        <v>id07475east@gmail.com</v>
      </c>
      <c r="P126" s="4" t="s">
        <v>40</v>
      </c>
    </row>
    <row r="127" spans="1:17">
      <c r="A127" s="4" t="s">
        <v>190</v>
      </c>
      <c r="B127" s="5">
        <v>44937</v>
      </c>
      <c r="C127" s="4" t="s">
        <v>47</v>
      </c>
      <c r="D127" s="4" t="s">
        <v>48</v>
      </c>
      <c r="E127" s="4" t="s">
        <v>41</v>
      </c>
      <c r="F127" s="4" t="s">
        <v>150</v>
      </c>
      <c r="G127" s="4">
        <v>77</v>
      </c>
      <c r="H127" s="4">
        <v>1.87</v>
      </c>
      <c r="I127" s="4">
        <f t="shared" si="7"/>
        <v>143.99</v>
      </c>
      <c r="J127" s="4">
        <f t="shared" si="8"/>
        <v>32</v>
      </c>
      <c r="K127" s="4" t="str">
        <f t="shared" si="9"/>
        <v>ID07476West@gmail.com</v>
      </c>
      <c r="L127" s="4" t="str">
        <f t="shared" si="10"/>
        <v>11</v>
      </c>
      <c r="M127" s="4" t="str">
        <f t="shared" si="11"/>
        <v>01</v>
      </c>
      <c r="N127" s="4" t="str">
        <f t="shared" si="12"/>
        <v>2023</v>
      </c>
      <c r="O127" s="4" t="str">
        <f t="shared" si="13"/>
        <v>id07476west@gmail.com</v>
      </c>
      <c r="P127" s="4" t="s">
        <v>51</v>
      </c>
      <c r="Q127" s="4" t="s">
        <v>52</v>
      </c>
    </row>
    <row r="128" spans="1:17">
      <c r="A128" s="4" t="s">
        <v>191</v>
      </c>
      <c r="B128" s="5">
        <v>44940</v>
      </c>
      <c r="C128" s="4" t="s">
        <v>47</v>
      </c>
      <c r="D128" s="4" t="s">
        <v>48</v>
      </c>
      <c r="E128" s="4" t="s">
        <v>49</v>
      </c>
      <c r="F128" s="4" t="s">
        <v>79</v>
      </c>
      <c r="G128" s="4">
        <v>80</v>
      </c>
      <c r="H128" s="4">
        <v>2.84</v>
      </c>
      <c r="I128" s="4">
        <f t="shared" si="7"/>
        <v>227.2</v>
      </c>
      <c r="J128" s="4">
        <f t="shared" si="8"/>
        <v>15</v>
      </c>
      <c r="K128" s="4" t="str">
        <f t="shared" si="9"/>
        <v>ID07477West@gmail.com</v>
      </c>
      <c r="L128" s="4" t="str">
        <f t="shared" si="10"/>
        <v>14</v>
      </c>
      <c r="M128" s="4" t="str">
        <f t="shared" si="11"/>
        <v>01</v>
      </c>
      <c r="N128" s="4" t="str">
        <f t="shared" si="12"/>
        <v>2023</v>
      </c>
      <c r="O128" s="4" t="str">
        <f t="shared" si="13"/>
        <v>id07477west@gmail.com</v>
      </c>
      <c r="P128" s="4" t="s">
        <v>51</v>
      </c>
      <c r="Q128" s="4" t="s">
        <v>52</v>
      </c>
    </row>
    <row r="129" spans="1:17">
      <c r="A129" s="4" t="s">
        <v>192</v>
      </c>
      <c r="B129" s="5">
        <v>44943</v>
      </c>
      <c r="C129" s="4" t="s">
        <v>39</v>
      </c>
      <c r="D129" s="4" t="s">
        <v>54</v>
      </c>
      <c r="E129" s="4" t="s">
        <v>41</v>
      </c>
      <c r="F129" s="4" t="s">
        <v>77</v>
      </c>
      <c r="G129" s="4">
        <v>102</v>
      </c>
      <c r="H129" s="4">
        <v>1.77</v>
      </c>
      <c r="I129" s="4">
        <f t="shared" si="7"/>
        <v>180.54</v>
      </c>
      <c r="J129" s="4">
        <f t="shared" si="8"/>
        <v>21</v>
      </c>
      <c r="K129" s="4" t="str">
        <f t="shared" si="9"/>
        <v>ID07478East@gmail.com</v>
      </c>
      <c r="L129" s="4" t="str">
        <f t="shared" si="10"/>
        <v>17</v>
      </c>
      <c r="M129" s="4" t="str">
        <f t="shared" si="11"/>
        <v>01</v>
      </c>
      <c r="N129" s="4" t="str">
        <f t="shared" si="12"/>
        <v>2023</v>
      </c>
      <c r="O129" s="4" t="str">
        <f t="shared" si="13"/>
        <v>id07478east@gmail.com</v>
      </c>
      <c r="P129" s="4" t="s">
        <v>56</v>
      </c>
      <c r="Q129" s="4" t="s">
        <v>57</v>
      </c>
    </row>
    <row r="130" spans="1:17">
      <c r="A130" s="4" t="s">
        <v>193</v>
      </c>
      <c r="B130" s="5">
        <v>44946</v>
      </c>
      <c r="C130" s="4" t="s">
        <v>39</v>
      </c>
      <c r="D130" s="4" t="s">
        <v>54</v>
      </c>
      <c r="E130" s="4" t="s">
        <v>44</v>
      </c>
      <c r="F130" s="4" t="s">
        <v>45</v>
      </c>
      <c r="G130" s="4">
        <v>31</v>
      </c>
      <c r="H130" s="4">
        <v>3.49</v>
      </c>
      <c r="I130" s="4">
        <f t="shared" si="7"/>
        <v>108.19000000000001</v>
      </c>
      <c r="J130" s="4">
        <f t="shared" si="8"/>
        <v>46</v>
      </c>
      <c r="K130" s="4" t="str">
        <f t="shared" si="9"/>
        <v>ID07479East@gmail.com</v>
      </c>
      <c r="L130" s="4" t="str">
        <f t="shared" si="10"/>
        <v>20</v>
      </c>
      <c r="M130" s="4" t="str">
        <f t="shared" si="11"/>
        <v>01</v>
      </c>
      <c r="N130" s="4" t="str">
        <f t="shared" si="12"/>
        <v>2023</v>
      </c>
      <c r="O130" s="4" t="str">
        <f t="shared" si="13"/>
        <v>id07479east@gmail.com</v>
      </c>
      <c r="P130" s="4" t="s">
        <v>56</v>
      </c>
      <c r="Q130" s="4" t="s">
        <v>57</v>
      </c>
    </row>
    <row r="131" spans="1:17">
      <c r="A131" s="4" t="s">
        <v>194</v>
      </c>
      <c r="B131" s="5">
        <v>44949</v>
      </c>
      <c r="C131" s="4" t="s">
        <v>47</v>
      </c>
      <c r="D131" s="4" t="s">
        <v>82</v>
      </c>
      <c r="E131" s="4" t="s">
        <v>41</v>
      </c>
      <c r="F131" s="4" t="s">
        <v>50</v>
      </c>
      <c r="G131" s="4">
        <v>56</v>
      </c>
      <c r="H131" s="4">
        <v>1.77</v>
      </c>
      <c r="I131" s="4">
        <f t="shared" ref="I131:I194" si="14">G131*H131</f>
        <v>99.12</v>
      </c>
      <c r="J131" s="4">
        <f t="shared" ref="J131:J194" si="15">RANK(I131,I131:I374)</f>
        <v>52</v>
      </c>
      <c r="K131" s="4" t="str">
        <f t="shared" ref="K131:K194" si="16">CONCATENATE(A131, C131,"@gmail.com")</f>
        <v>ID07480West@gmail.com</v>
      </c>
      <c r="L131" s="4" t="str">
        <f t="shared" ref="L131:L194" si="17">TEXT(B131,"dd")</f>
        <v>23</v>
      </c>
      <c r="M131" s="4" t="str">
        <f t="shared" ref="M131:M194" si="18">TEXT(B131,"mm")</f>
        <v>01</v>
      </c>
      <c r="N131" s="4" t="str">
        <f t="shared" ref="N131:N194" si="19">TEXT(B131,"yyyy")</f>
        <v>2023</v>
      </c>
      <c r="O131" s="4" t="str">
        <f t="shared" ref="O131:O194" si="20">LOWER(K131)</f>
        <v>id07480west@gmail.com</v>
      </c>
      <c r="P131" s="4" t="s">
        <v>83</v>
      </c>
      <c r="Q131" s="4" t="s">
        <v>84</v>
      </c>
    </row>
    <row r="132" spans="1:17">
      <c r="A132" s="4" t="s">
        <v>195</v>
      </c>
      <c r="B132" s="5">
        <v>44952</v>
      </c>
      <c r="C132" s="4" t="s">
        <v>39</v>
      </c>
      <c r="D132" s="4" t="s">
        <v>40</v>
      </c>
      <c r="E132" s="4" t="s">
        <v>49</v>
      </c>
      <c r="F132" s="4" t="s">
        <v>45</v>
      </c>
      <c r="G132" s="4">
        <v>52</v>
      </c>
      <c r="H132" s="4">
        <v>2.1800000000000002</v>
      </c>
      <c r="I132" s="4">
        <f t="shared" si="14"/>
        <v>113.36000000000001</v>
      </c>
      <c r="J132" s="4">
        <f t="shared" si="15"/>
        <v>44</v>
      </c>
      <c r="K132" s="4" t="str">
        <f t="shared" si="16"/>
        <v>ID07481East@gmail.com</v>
      </c>
      <c r="L132" s="4" t="str">
        <f t="shared" si="17"/>
        <v>26</v>
      </c>
      <c r="M132" s="4" t="str">
        <f t="shared" si="18"/>
        <v>01</v>
      </c>
      <c r="N132" s="4" t="str">
        <f t="shared" si="19"/>
        <v>2023</v>
      </c>
      <c r="O132" s="4" t="str">
        <f t="shared" si="20"/>
        <v>id07481east@gmail.com</v>
      </c>
      <c r="P132" s="4" t="s">
        <v>40</v>
      </c>
    </row>
    <row r="133" spans="1:17">
      <c r="A133" s="4" t="s">
        <v>196</v>
      </c>
      <c r="B133" s="5">
        <v>44955</v>
      </c>
      <c r="C133" s="4" t="s">
        <v>39</v>
      </c>
      <c r="D133" s="4" t="s">
        <v>40</v>
      </c>
      <c r="E133" s="4" t="s">
        <v>41</v>
      </c>
      <c r="F133" s="4" t="s">
        <v>60</v>
      </c>
      <c r="G133" s="4">
        <v>51</v>
      </c>
      <c r="H133" s="4">
        <v>1.77</v>
      </c>
      <c r="I133" s="4">
        <f t="shared" si="14"/>
        <v>90.27</v>
      </c>
      <c r="J133" s="4">
        <f t="shared" si="15"/>
        <v>57</v>
      </c>
      <c r="K133" s="4" t="str">
        <f t="shared" si="16"/>
        <v>ID07482East@gmail.com</v>
      </c>
      <c r="L133" s="4" t="str">
        <f t="shared" si="17"/>
        <v>29</v>
      </c>
      <c r="M133" s="4" t="str">
        <f t="shared" si="18"/>
        <v>01</v>
      </c>
      <c r="N133" s="4" t="str">
        <f t="shared" si="19"/>
        <v>2023</v>
      </c>
      <c r="O133" s="4" t="str">
        <f t="shared" si="20"/>
        <v>id07482east@gmail.com</v>
      </c>
      <c r="P133" s="4" t="s">
        <v>40</v>
      </c>
    </row>
    <row r="134" spans="1:17">
      <c r="A134" s="4" t="s">
        <v>197</v>
      </c>
      <c r="B134" s="5">
        <v>44958</v>
      </c>
      <c r="C134" s="4" t="s">
        <v>39</v>
      </c>
      <c r="D134" s="4" t="s">
        <v>40</v>
      </c>
      <c r="E134" s="4" t="s">
        <v>65</v>
      </c>
      <c r="F134" s="4" t="s">
        <v>45</v>
      </c>
      <c r="G134" s="4">
        <v>24</v>
      </c>
      <c r="H134" s="4">
        <v>1.58</v>
      </c>
      <c r="I134" s="4">
        <f t="shared" si="14"/>
        <v>37.92</v>
      </c>
      <c r="J134" s="4">
        <f t="shared" si="15"/>
        <v>108</v>
      </c>
      <c r="K134" s="4" t="str">
        <f t="shared" si="16"/>
        <v>ID07483East@gmail.com</v>
      </c>
      <c r="L134" s="4" t="str">
        <f t="shared" si="17"/>
        <v>01</v>
      </c>
      <c r="M134" s="4" t="str">
        <f t="shared" si="18"/>
        <v>02</v>
      </c>
      <c r="N134" s="4" t="str">
        <f t="shared" si="19"/>
        <v>2023</v>
      </c>
      <c r="O134" s="4" t="str">
        <f t="shared" si="20"/>
        <v>id07483east@gmail.com</v>
      </c>
      <c r="P134" s="4" t="s">
        <v>40</v>
      </c>
    </row>
    <row r="135" spans="1:17">
      <c r="A135" s="4" t="s">
        <v>198</v>
      </c>
      <c r="B135" s="5">
        <v>44961</v>
      </c>
      <c r="C135" s="4" t="s">
        <v>47</v>
      </c>
      <c r="D135" s="4" t="s">
        <v>48</v>
      </c>
      <c r="E135" s="4" t="s">
        <v>49</v>
      </c>
      <c r="F135" s="4" t="s">
        <v>68</v>
      </c>
      <c r="G135" s="4">
        <v>58</v>
      </c>
      <c r="H135" s="4">
        <v>2.1800000000000002</v>
      </c>
      <c r="I135" s="4">
        <f t="shared" si="14"/>
        <v>126.44000000000001</v>
      </c>
      <c r="J135" s="4">
        <f t="shared" si="15"/>
        <v>32</v>
      </c>
      <c r="K135" s="4" t="str">
        <f t="shared" si="16"/>
        <v>ID07484West@gmail.com</v>
      </c>
      <c r="L135" s="4" t="str">
        <f t="shared" si="17"/>
        <v>04</v>
      </c>
      <c r="M135" s="4" t="str">
        <f t="shared" si="18"/>
        <v>02</v>
      </c>
      <c r="N135" s="4" t="str">
        <f t="shared" si="19"/>
        <v>2023</v>
      </c>
      <c r="O135" s="4" t="str">
        <f t="shared" si="20"/>
        <v>id07484west@gmail.com</v>
      </c>
      <c r="P135" s="4" t="s">
        <v>51</v>
      </c>
      <c r="Q135" s="4" t="s">
        <v>52</v>
      </c>
    </row>
    <row r="136" spans="1:17">
      <c r="A136" s="4" t="s">
        <v>199</v>
      </c>
      <c r="B136" s="5">
        <v>44964</v>
      </c>
      <c r="C136" s="4" t="s">
        <v>47</v>
      </c>
      <c r="D136" s="4" t="s">
        <v>48</v>
      </c>
      <c r="E136" s="4" t="s">
        <v>49</v>
      </c>
      <c r="F136" s="4" t="s">
        <v>60</v>
      </c>
      <c r="G136" s="4">
        <v>34</v>
      </c>
      <c r="H136" s="4">
        <v>1.87</v>
      </c>
      <c r="I136" s="4">
        <f t="shared" si="14"/>
        <v>63.580000000000005</v>
      </c>
      <c r="J136" s="4">
        <f t="shared" si="15"/>
        <v>86</v>
      </c>
      <c r="K136" s="4" t="str">
        <f t="shared" si="16"/>
        <v>ID07485West@gmail.com</v>
      </c>
      <c r="L136" s="4" t="str">
        <f t="shared" si="17"/>
        <v>07</v>
      </c>
      <c r="M136" s="4" t="str">
        <f t="shared" si="18"/>
        <v>02</v>
      </c>
      <c r="N136" s="4" t="str">
        <f t="shared" si="19"/>
        <v>2023</v>
      </c>
      <c r="O136" s="4" t="str">
        <f t="shared" si="20"/>
        <v>id07485west@gmail.com</v>
      </c>
      <c r="P136" s="4" t="s">
        <v>51</v>
      </c>
      <c r="Q136" s="4" t="s">
        <v>52</v>
      </c>
    </row>
    <row r="137" spans="1:17">
      <c r="A137" s="4" t="s">
        <v>200</v>
      </c>
      <c r="B137" s="5">
        <v>44967</v>
      </c>
      <c r="C137" s="4" t="s">
        <v>39</v>
      </c>
      <c r="D137" s="4" t="s">
        <v>54</v>
      </c>
      <c r="E137" s="4" t="s">
        <v>41</v>
      </c>
      <c r="F137" s="4" t="s">
        <v>55</v>
      </c>
      <c r="G137" s="4">
        <v>34</v>
      </c>
      <c r="H137" s="4">
        <v>1.77</v>
      </c>
      <c r="I137" s="4">
        <f t="shared" si="14"/>
        <v>60.18</v>
      </c>
      <c r="J137" s="4">
        <f t="shared" si="15"/>
        <v>89</v>
      </c>
      <c r="K137" s="4" t="str">
        <f t="shared" si="16"/>
        <v>ID07486East@gmail.com</v>
      </c>
      <c r="L137" s="4" t="str">
        <f t="shared" si="17"/>
        <v>10</v>
      </c>
      <c r="M137" s="4" t="str">
        <f t="shared" si="18"/>
        <v>02</v>
      </c>
      <c r="N137" s="4" t="str">
        <f t="shared" si="19"/>
        <v>2023</v>
      </c>
      <c r="O137" s="4" t="str">
        <f t="shared" si="20"/>
        <v>id07486east@gmail.com</v>
      </c>
      <c r="P137" s="4" t="s">
        <v>56</v>
      </c>
      <c r="Q137" s="4" t="s">
        <v>57</v>
      </c>
    </row>
    <row r="138" spans="1:17">
      <c r="A138" s="4" t="s">
        <v>201</v>
      </c>
      <c r="B138" s="5">
        <v>44970</v>
      </c>
      <c r="C138" s="4" t="s">
        <v>39</v>
      </c>
      <c r="D138" s="4" t="s">
        <v>54</v>
      </c>
      <c r="E138" s="4" t="s">
        <v>65</v>
      </c>
      <c r="F138" s="4" t="s">
        <v>45</v>
      </c>
      <c r="G138" s="4">
        <v>21</v>
      </c>
      <c r="H138" s="4">
        <v>1.68</v>
      </c>
      <c r="I138" s="4">
        <f t="shared" si="14"/>
        <v>35.28</v>
      </c>
      <c r="J138" s="4">
        <f t="shared" si="15"/>
        <v>106</v>
      </c>
      <c r="K138" s="4" t="str">
        <f t="shared" si="16"/>
        <v>ID07487East@gmail.com</v>
      </c>
      <c r="L138" s="4" t="str">
        <f t="shared" si="17"/>
        <v>13</v>
      </c>
      <c r="M138" s="4" t="str">
        <f t="shared" si="18"/>
        <v>02</v>
      </c>
      <c r="N138" s="4" t="str">
        <f t="shared" si="19"/>
        <v>2023</v>
      </c>
      <c r="O138" s="4" t="str">
        <f t="shared" si="20"/>
        <v>id07487east@gmail.com</v>
      </c>
      <c r="P138" s="4" t="s">
        <v>56</v>
      </c>
      <c r="Q138" s="4" t="s">
        <v>57</v>
      </c>
    </row>
    <row r="139" spans="1:17">
      <c r="A139" s="4" t="s">
        <v>202</v>
      </c>
      <c r="B139" s="5">
        <v>44973</v>
      </c>
      <c r="C139" s="4" t="s">
        <v>47</v>
      </c>
      <c r="D139" s="4" t="s">
        <v>82</v>
      </c>
      <c r="E139" s="4" t="s">
        <v>49</v>
      </c>
      <c r="F139" s="4" t="s">
        <v>68</v>
      </c>
      <c r="G139" s="4">
        <v>29</v>
      </c>
      <c r="H139" s="4">
        <v>2.84</v>
      </c>
      <c r="I139" s="4">
        <f t="shared" si="14"/>
        <v>82.36</v>
      </c>
      <c r="J139" s="4">
        <f t="shared" si="15"/>
        <v>61</v>
      </c>
      <c r="K139" s="4" t="str">
        <f t="shared" si="16"/>
        <v>ID07488West@gmail.com</v>
      </c>
      <c r="L139" s="4" t="str">
        <f t="shared" si="17"/>
        <v>16</v>
      </c>
      <c r="M139" s="4" t="str">
        <f t="shared" si="18"/>
        <v>02</v>
      </c>
      <c r="N139" s="4" t="str">
        <f t="shared" si="19"/>
        <v>2023</v>
      </c>
      <c r="O139" s="4" t="str">
        <f t="shared" si="20"/>
        <v>id07488west@gmail.com</v>
      </c>
      <c r="P139" s="4" t="s">
        <v>83</v>
      </c>
      <c r="Q139" s="4" t="s">
        <v>84</v>
      </c>
    </row>
    <row r="140" spans="1:17">
      <c r="A140" s="4" t="s">
        <v>203</v>
      </c>
      <c r="B140" s="5">
        <v>44976</v>
      </c>
      <c r="C140" s="4" t="s">
        <v>39</v>
      </c>
      <c r="D140" s="4" t="s">
        <v>40</v>
      </c>
      <c r="E140" s="4" t="s">
        <v>41</v>
      </c>
      <c r="F140" s="4" t="s">
        <v>77</v>
      </c>
      <c r="G140" s="4">
        <v>68</v>
      </c>
      <c r="H140" s="4">
        <v>1.77</v>
      </c>
      <c r="I140" s="4">
        <f t="shared" si="14"/>
        <v>120.36</v>
      </c>
      <c r="J140" s="4">
        <f t="shared" si="15"/>
        <v>37</v>
      </c>
      <c r="K140" s="4" t="str">
        <f t="shared" si="16"/>
        <v>ID07489East@gmail.com</v>
      </c>
      <c r="L140" s="4" t="str">
        <f t="shared" si="17"/>
        <v>19</v>
      </c>
      <c r="M140" s="4" t="str">
        <f t="shared" si="18"/>
        <v>02</v>
      </c>
      <c r="N140" s="4" t="str">
        <f t="shared" si="19"/>
        <v>2023</v>
      </c>
      <c r="O140" s="4" t="str">
        <f t="shared" si="20"/>
        <v>id07489east@gmail.com</v>
      </c>
      <c r="P140" s="4" t="s">
        <v>40</v>
      </c>
    </row>
    <row r="141" spans="1:17">
      <c r="A141" s="4" t="s">
        <v>204</v>
      </c>
      <c r="B141" s="5">
        <v>44979</v>
      </c>
      <c r="C141" s="4" t="s">
        <v>39</v>
      </c>
      <c r="D141" s="4" t="s">
        <v>40</v>
      </c>
      <c r="E141" s="4" t="s">
        <v>65</v>
      </c>
      <c r="F141" s="4" t="s">
        <v>45</v>
      </c>
      <c r="G141" s="4">
        <v>31</v>
      </c>
      <c r="H141" s="4">
        <v>3.15</v>
      </c>
      <c r="I141" s="4">
        <f t="shared" si="14"/>
        <v>97.649999999999991</v>
      </c>
      <c r="J141" s="4">
        <f t="shared" si="15"/>
        <v>49</v>
      </c>
      <c r="K141" s="4" t="str">
        <f t="shared" si="16"/>
        <v>ID07490East@gmail.com</v>
      </c>
      <c r="L141" s="4" t="str">
        <f t="shared" si="17"/>
        <v>22</v>
      </c>
      <c r="M141" s="4" t="str">
        <f t="shared" si="18"/>
        <v>02</v>
      </c>
      <c r="N141" s="4" t="str">
        <f t="shared" si="19"/>
        <v>2023</v>
      </c>
      <c r="O141" s="4" t="str">
        <f t="shared" si="20"/>
        <v>id07490east@gmail.com</v>
      </c>
      <c r="P141" s="4" t="s">
        <v>40</v>
      </c>
    </row>
    <row r="142" spans="1:17">
      <c r="A142" s="4" t="s">
        <v>205</v>
      </c>
      <c r="B142" s="5">
        <v>44982</v>
      </c>
      <c r="C142" s="4" t="s">
        <v>47</v>
      </c>
      <c r="D142" s="4" t="s">
        <v>48</v>
      </c>
      <c r="E142" s="4" t="s">
        <v>49</v>
      </c>
      <c r="F142" s="4" t="s">
        <v>150</v>
      </c>
      <c r="G142" s="4">
        <v>30</v>
      </c>
      <c r="H142" s="4">
        <v>2.1800000000000002</v>
      </c>
      <c r="I142" s="4">
        <f t="shared" si="14"/>
        <v>65.400000000000006</v>
      </c>
      <c r="J142" s="4">
        <f t="shared" si="15"/>
        <v>82</v>
      </c>
      <c r="K142" s="4" t="str">
        <f t="shared" si="16"/>
        <v>ID07491West@gmail.com</v>
      </c>
      <c r="L142" s="4" t="str">
        <f t="shared" si="17"/>
        <v>25</v>
      </c>
      <c r="M142" s="4" t="str">
        <f t="shared" si="18"/>
        <v>02</v>
      </c>
      <c r="N142" s="4" t="str">
        <f t="shared" si="19"/>
        <v>2023</v>
      </c>
      <c r="O142" s="4" t="str">
        <f t="shared" si="20"/>
        <v>id07491west@gmail.com</v>
      </c>
      <c r="P142" s="4" t="s">
        <v>51</v>
      </c>
      <c r="Q142" s="4" t="s">
        <v>52</v>
      </c>
    </row>
    <row r="143" spans="1:17">
      <c r="A143" s="4" t="s">
        <v>206</v>
      </c>
      <c r="B143" s="5">
        <v>44985</v>
      </c>
      <c r="C143" s="4" t="s">
        <v>47</v>
      </c>
      <c r="D143" s="4" t="s">
        <v>48</v>
      </c>
      <c r="E143" s="4" t="s">
        <v>49</v>
      </c>
      <c r="F143" s="4" t="s">
        <v>60</v>
      </c>
      <c r="G143" s="4">
        <v>232</v>
      </c>
      <c r="H143" s="4">
        <v>1.87</v>
      </c>
      <c r="I143" s="4">
        <f t="shared" si="14"/>
        <v>433.84000000000003</v>
      </c>
      <c r="J143" s="4">
        <f t="shared" si="15"/>
        <v>2</v>
      </c>
      <c r="K143" s="4" t="str">
        <f t="shared" si="16"/>
        <v>ID07492West@gmail.com</v>
      </c>
      <c r="L143" s="4" t="str">
        <f t="shared" si="17"/>
        <v>28</v>
      </c>
      <c r="M143" s="4" t="str">
        <f t="shared" si="18"/>
        <v>02</v>
      </c>
      <c r="N143" s="4" t="str">
        <f t="shared" si="19"/>
        <v>2023</v>
      </c>
      <c r="O143" s="4" t="str">
        <f t="shared" si="20"/>
        <v>id07492west@gmail.com</v>
      </c>
      <c r="P143" s="4" t="s">
        <v>51</v>
      </c>
      <c r="Q143" s="4" t="s">
        <v>52</v>
      </c>
    </row>
    <row r="144" spans="1:17">
      <c r="A144" s="4" t="s">
        <v>207</v>
      </c>
      <c r="B144" s="5">
        <v>44988</v>
      </c>
      <c r="C144" s="4" t="s">
        <v>39</v>
      </c>
      <c r="D144" s="4" t="s">
        <v>54</v>
      </c>
      <c r="E144" s="4" t="s">
        <v>41</v>
      </c>
      <c r="F144" s="4" t="s">
        <v>55</v>
      </c>
      <c r="G144" s="4">
        <v>68</v>
      </c>
      <c r="H144" s="4">
        <v>1.77</v>
      </c>
      <c r="I144" s="4">
        <f t="shared" si="14"/>
        <v>120.36</v>
      </c>
      <c r="J144" s="4">
        <f t="shared" si="15"/>
        <v>36</v>
      </c>
      <c r="K144" s="4" t="str">
        <f t="shared" si="16"/>
        <v>ID07493East@gmail.com</v>
      </c>
      <c r="L144" s="4" t="str">
        <f t="shared" si="17"/>
        <v>03</v>
      </c>
      <c r="M144" s="4" t="str">
        <f t="shared" si="18"/>
        <v>03</v>
      </c>
      <c r="N144" s="4" t="str">
        <f t="shared" si="19"/>
        <v>2023</v>
      </c>
      <c r="O144" s="4" t="str">
        <f t="shared" si="20"/>
        <v>id07493east@gmail.com</v>
      </c>
      <c r="P144" s="4" t="s">
        <v>56</v>
      </c>
      <c r="Q144" s="4" t="s">
        <v>57</v>
      </c>
    </row>
    <row r="145" spans="1:17">
      <c r="A145" s="4" t="s">
        <v>208</v>
      </c>
      <c r="B145" s="5">
        <v>44991</v>
      </c>
      <c r="C145" s="4" t="s">
        <v>39</v>
      </c>
      <c r="D145" s="4" t="s">
        <v>54</v>
      </c>
      <c r="E145" s="4" t="s">
        <v>49</v>
      </c>
      <c r="F145" s="4" t="s">
        <v>79</v>
      </c>
      <c r="G145" s="4">
        <v>97</v>
      </c>
      <c r="H145" s="4">
        <v>2.84</v>
      </c>
      <c r="I145" s="4">
        <f t="shared" si="14"/>
        <v>275.47999999999996</v>
      </c>
      <c r="J145" s="4">
        <f t="shared" si="15"/>
        <v>12</v>
      </c>
      <c r="K145" s="4" t="str">
        <f t="shared" si="16"/>
        <v>ID07494East@gmail.com</v>
      </c>
      <c r="L145" s="4" t="str">
        <f t="shared" si="17"/>
        <v>06</v>
      </c>
      <c r="M145" s="4" t="str">
        <f t="shared" si="18"/>
        <v>03</v>
      </c>
      <c r="N145" s="4" t="str">
        <f t="shared" si="19"/>
        <v>2023</v>
      </c>
      <c r="O145" s="4" t="str">
        <f t="shared" si="20"/>
        <v>id07494east@gmail.com</v>
      </c>
      <c r="P145" s="4" t="s">
        <v>56</v>
      </c>
      <c r="Q145" s="4" t="s">
        <v>57</v>
      </c>
    </row>
    <row r="146" spans="1:17">
      <c r="A146" s="4" t="s">
        <v>209</v>
      </c>
      <c r="B146" s="5">
        <v>44994</v>
      </c>
      <c r="C146" s="4" t="s">
        <v>47</v>
      </c>
      <c r="D146" s="4" t="s">
        <v>82</v>
      </c>
      <c r="E146" s="4" t="s">
        <v>41</v>
      </c>
      <c r="F146" s="4" t="s">
        <v>77</v>
      </c>
      <c r="G146" s="4">
        <v>86</v>
      </c>
      <c r="H146" s="4">
        <v>1.87</v>
      </c>
      <c r="I146" s="4">
        <f t="shared" si="14"/>
        <v>160.82000000000002</v>
      </c>
      <c r="J146" s="4">
        <f t="shared" si="15"/>
        <v>23</v>
      </c>
      <c r="K146" s="4" t="str">
        <f t="shared" si="16"/>
        <v>ID07495West@gmail.com</v>
      </c>
      <c r="L146" s="4" t="str">
        <f t="shared" si="17"/>
        <v>09</v>
      </c>
      <c r="M146" s="4" t="str">
        <f t="shared" si="18"/>
        <v>03</v>
      </c>
      <c r="N146" s="4" t="str">
        <f t="shared" si="19"/>
        <v>2023</v>
      </c>
      <c r="O146" s="4" t="str">
        <f t="shared" si="20"/>
        <v>id07495west@gmail.com</v>
      </c>
      <c r="P146" s="4" t="s">
        <v>83</v>
      </c>
      <c r="Q146" s="4" t="s">
        <v>84</v>
      </c>
    </row>
    <row r="147" spans="1:17">
      <c r="A147" s="4" t="s">
        <v>210</v>
      </c>
      <c r="B147" s="5">
        <v>44997</v>
      </c>
      <c r="C147" s="4" t="s">
        <v>47</v>
      </c>
      <c r="D147" s="4" t="s">
        <v>82</v>
      </c>
      <c r="E147" s="4" t="s">
        <v>65</v>
      </c>
      <c r="F147" s="4" t="s">
        <v>79</v>
      </c>
      <c r="G147" s="4">
        <v>41</v>
      </c>
      <c r="H147" s="4">
        <v>1.68</v>
      </c>
      <c r="I147" s="4">
        <f t="shared" si="14"/>
        <v>68.88</v>
      </c>
      <c r="J147" s="4">
        <f t="shared" si="15"/>
        <v>75</v>
      </c>
      <c r="K147" s="4" t="str">
        <f t="shared" si="16"/>
        <v>ID07496West@gmail.com</v>
      </c>
      <c r="L147" s="4" t="str">
        <f t="shared" si="17"/>
        <v>12</v>
      </c>
      <c r="M147" s="4" t="str">
        <f t="shared" si="18"/>
        <v>03</v>
      </c>
      <c r="N147" s="4" t="str">
        <f t="shared" si="19"/>
        <v>2023</v>
      </c>
      <c r="O147" s="4" t="str">
        <f t="shared" si="20"/>
        <v>id07496west@gmail.com</v>
      </c>
      <c r="P147" s="4" t="s">
        <v>83</v>
      </c>
      <c r="Q147" s="4" t="s">
        <v>84</v>
      </c>
    </row>
    <row r="148" spans="1:17">
      <c r="A148" s="4" t="s">
        <v>211</v>
      </c>
      <c r="B148" s="5">
        <v>45000</v>
      </c>
      <c r="C148" s="4" t="s">
        <v>39</v>
      </c>
      <c r="D148" s="4" t="s">
        <v>40</v>
      </c>
      <c r="E148" s="4" t="s">
        <v>41</v>
      </c>
      <c r="F148" s="4" t="s">
        <v>68</v>
      </c>
      <c r="G148" s="4">
        <v>93</v>
      </c>
      <c r="H148" s="4">
        <v>1.77</v>
      </c>
      <c r="I148" s="4">
        <f t="shared" si="14"/>
        <v>164.61</v>
      </c>
      <c r="J148" s="4">
        <f t="shared" si="15"/>
        <v>22</v>
      </c>
      <c r="K148" s="4" t="str">
        <f t="shared" si="16"/>
        <v>ID07497East@gmail.com</v>
      </c>
      <c r="L148" s="4" t="str">
        <f t="shared" si="17"/>
        <v>15</v>
      </c>
      <c r="M148" s="4" t="str">
        <f t="shared" si="18"/>
        <v>03</v>
      </c>
      <c r="N148" s="4" t="str">
        <f t="shared" si="19"/>
        <v>2023</v>
      </c>
      <c r="O148" s="4" t="str">
        <f t="shared" si="20"/>
        <v>id07497east@gmail.com</v>
      </c>
      <c r="P148" s="4" t="s">
        <v>40</v>
      </c>
    </row>
    <row r="149" spans="1:17">
      <c r="A149" s="4" t="s">
        <v>212</v>
      </c>
      <c r="B149" s="5">
        <v>45003</v>
      </c>
      <c r="C149" s="4" t="s">
        <v>39</v>
      </c>
      <c r="D149" s="4" t="s">
        <v>40</v>
      </c>
      <c r="E149" s="4" t="s">
        <v>65</v>
      </c>
      <c r="F149" s="4" t="s">
        <v>45</v>
      </c>
      <c r="G149" s="4">
        <v>47</v>
      </c>
      <c r="H149" s="4">
        <v>1.68</v>
      </c>
      <c r="I149" s="4">
        <f t="shared" si="14"/>
        <v>78.959999999999994</v>
      </c>
      <c r="J149" s="4">
        <f t="shared" si="15"/>
        <v>59</v>
      </c>
      <c r="K149" s="4" t="str">
        <f t="shared" si="16"/>
        <v>ID07498East@gmail.com</v>
      </c>
      <c r="L149" s="4" t="str">
        <f t="shared" si="17"/>
        <v>18</v>
      </c>
      <c r="M149" s="4" t="str">
        <f t="shared" si="18"/>
        <v>03</v>
      </c>
      <c r="N149" s="4" t="str">
        <f t="shared" si="19"/>
        <v>2023</v>
      </c>
      <c r="O149" s="4" t="str">
        <f t="shared" si="20"/>
        <v>id07498east@gmail.com</v>
      </c>
      <c r="P149" s="4" t="s">
        <v>40</v>
      </c>
    </row>
    <row r="150" spans="1:17">
      <c r="A150" s="4" t="s">
        <v>213</v>
      </c>
      <c r="B150" s="5">
        <v>45006</v>
      </c>
      <c r="C150" s="4" t="s">
        <v>47</v>
      </c>
      <c r="D150" s="4" t="s">
        <v>48</v>
      </c>
      <c r="E150" s="4" t="s">
        <v>41</v>
      </c>
      <c r="F150" s="4" t="s">
        <v>68</v>
      </c>
      <c r="G150" s="4">
        <v>103</v>
      </c>
      <c r="H150" s="4">
        <v>1.77</v>
      </c>
      <c r="I150" s="4">
        <f t="shared" si="14"/>
        <v>182.31</v>
      </c>
      <c r="J150" s="4">
        <f t="shared" si="15"/>
        <v>18</v>
      </c>
      <c r="K150" s="4" t="str">
        <f t="shared" si="16"/>
        <v>ID07499West@gmail.com</v>
      </c>
      <c r="L150" s="4" t="str">
        <f t="shared" si="17"/>
        <v>21</v>
      </c>
      <c r="M150" s="4" t="str">
        <f t="shared" si="18"/>
        <v>03</v>
      </c>
      <c r="N150" s="4" t="str">
        <f t="shared" si="19"/>
        <v>2023</v>
      </c>
      <c r="O150" s="4" t="str">
        <f t="shared" si="20"/>
        <v>id07499west@gmail.com</v>
      </c>
      <c r="P150" s="4" t="s">
        <v>51</v>
      </c>
      <c r="Q150" s="4" t="s">
        <v>52</v>
      </c>
    </row>
    <row r="151" spans="1:17">
      <c r="A151" s="4" t="s">
        <v>214</v>
      </c>
      <c r="B151" s="5">
        <v>45009</v>
      </c>
      <c r="C151" s="4" t="s">
        <v>47</v>
      </c>
      <c r="D151" s="4" t="s">
        <v>48</v>
      </c>
      <c r="E151" s="4" t="s">
        <v>65</v>
      </c>
      <c r="F151" s="4" t="s">
        <v>45</v>
      </c>
      <c r="G151" s="4">
        <v>33</v>
      </c>
      <c r="H151" s="4">
        <v>1.68</v>
      </c>
      <c r="I151" s="4">
        <f t="shared" si="14"/>
        <v>55.44</v>
      </c>
      <c r="J151" s="4">
        <f t="shared" si="15"/>
        <v>80</v>
      </c>
      <c r="K151" s="4" t="str">
        <f t="shared" si="16"/>
        <v>ID07500West@gmail.com</v>
      </c>
      <c r="L151" s="4" t="str">
        <f t="shared" si="17"/>
        <v>24</v>
      </c>
      <c r="M151" s="4" t="str">
        <f t="shared" si="18"/>
        <v>03</v>
      </c>
      <c r="N151" s="4" t="str">
        <f t="shared" si="19"/>
        <v>2023</v>
      </c>
      <c r="O151" s="4" t="str">
        <f t="shared" si="20"/>
        <v>id07500west@gmail.com</v>
      </c>
      <c r="P151" s="4" t="s">
        <v>51</v>
      </c>
      <c r="Q151" s="4" t="s">
        <v>52</v>
      </c>
    </row>
    <row r="152" spans="1:17">
      <c r="A152" s="4" t="s">
        <v>215</v>
      </c>
      <c r="B152" s="5">
        <v>45012</v>
      </c>
      <c r="C152" s="4" t="s">
        <v>39</v>
      </c>
      <c r="D152" s="4" t="s">
        <v>54</v>
      </c>
      <c r="E152" s="4" t="s">
        <v>41</v>
      </c>
      <c r="F152" s="4" t="s">
        <v>68</v>
      </c>
      <c r="G152" s="4">
        <v>57</v>
      </c>
      <c r="H152" s="4">
        <v>1.87</v>
      </c>
      <c r="I152" s="4">
        <f t="shared" si="14"/>
        <v>106.59</v>
      </c>
      <c r="J152" s="4">
        <f t="shared" si="15"/>
        <v>38</v>
      </c>
      <c r="K152" s="4" t="str">
        <f t="shared" si="16"/>
        <v>ID07501East@gmail.com</v>
      </c>
      <c r="L152" s="4" t="str">
        <f t="shared" si="17"/>
        <v>27</v>
      </c>
      <c r="M152" s="4" t="str">
        <f t="shared" si="18"/>
        <v>03</v>
      </c>
      <c r="N152" s="4" t="str">
        <f t="shared" si="19"/>
        <v>2023</v>
      </c>
      <c r="O152" s="4" t="str">
        <f t="shared" si="20"/>
        <v>id07501east@gmail.com</v>
      </c>
      <c r="P152" s="4" t="s">
        <v>56</v>
      </c>
      <c r="Q152" s="4" t="s">
        <v>57</v>
      </c>
    </row>
    <row r="153" spans="1:17">
      <c r="A153" s="4" t="s">
        <v>216</v>
      </c>
      <c r="B153" s="5">
        <v>45015</v>
      </c>
      <c r="C153" s="4" t="s">
        <v>39</v>
      </c>
      <c r="D153" s="4" t="s">
        <v>54</v>
      </c>
      <c r="E153" s="4" t="s">
        <v>49</v>
      </c>
      <c r="F153" s="4" t="s">
        <v>45</v>
      </c>
      <c r="G153" s="4">
        <v>65</v>
      </c>
      <c r="H153" s="4">
        <v>2.84</v>
      </c>
      <c r="I153" s="4">
        <f t="shared" si="14"/>
        <v>184.6</v>
      </c>
      <c r="J153" s="4">
        <f t="shared" si="15"/>
        <v>17</v>
      </c>
      <c r="K153" s="4" t="str">
        <f t="shared" si="16"/>
        <v>ID07502East@gmail.com</v>
      </c>
      <c r="L153" s="4" t="str">
        <f t="shared" si="17"/>
        <v>30</v>
      </c>
      <c r="M153" s="4" t="str">
        <f t="shared" si="18"/>
        <v>03</v>
      </c>
      <c r="N153" s="4" t="str">
        <f t="shared" si="19"/>
        <v>2023</v>
      </c>
      <c r="O153" s="4" t="str">
        <f t="shared" si="20"/>
        <v>id07502east@gmail.com</v>
      </c>
      <c r="P153" s="4" t="s">
        <v>56</v>
      </c>
      <c r="Q153" s="4" t="s">
        <v>57</v>
      </c>
    </row>
    <row r="154" spans="1:17">
      <c r="A154" s="4" t="s">
        <v>217</v>
      </c>
      <c r="B154" s="5">
        <v>45018</v>
      </c>
      <c r="C154" s="4" t="s">
        <v>47</v>
      </c>
      <c r="D154" s="4" t="s">
        <v>82</v>
      </c>
      <c r="E154" s="4" t="s">
        <v>41</v>
      </c>
      <c r="F154" s="4" t="s">
        <v>77</v>
      </c>
      <c r="G154" s="4">
        <v>118</v>
      </c>
      <c r="H154" s="4">
        <v>1.77</v>
      </c>
      <c r="I154" s="4">
        <f t="shared" si="14"/>
        <v>208.86</v>
      </c>
      <c r="J154" s="4">
        <f t="shared" si="15"/>
        <v>14</v>
      </c>
      <c r="K154" s="4" t="str">
        <f t="shared" si="16"/>
        <v>ID07503West@gmail.com</v>
      </c>
      <c r="L154" s="4" t="str">
        <f t="shared" si="17"/>
        <v>02</v>
      </c>
      <c r="M154" s="4" t="str">
        <f t="shared" si="18"/>
        <v>04</v>
      </c>
      <c r="N154" s="4" t="str">
        <f t="shared" si="19"/>
        <v>2023</v>
      </c>
      <c r="O154" s="4" t="str">
        <f t="shared" si="20"/>
        <v>id07503west@gmail.com</v>
      </c>
      <c r="P154" s="4" t="s">
        <v>83</v>
      </c>
      <c r="Q154" s="4" t="s">
        <v>84</v>
      </c>
    </row>
    <row r="155" spans="1:17">
      <c r="A155" s="4" t="s">
        <v>218</v>
      </c>
      <c r="B155" s="5">
        <v>45021</v>
      </c>
      <c r="C155" s="4" t="s">
        <v>39</v>
      </c>
      <c r="D155" s="4" t="s">
        <v>40</v>
      </c>
      <c r="E155" s="4" t="s">
        <v>49</v>
      </c>
      <c r="F155" s="4" t="s">
        <v>45</v>
      </c>
      <c r="G155" s="4">
        <v>36</v>
      </c>
      <c r="H155" s="4">
        <v>2.1800000000000002</v>
      </c>
      <c r="I155" s="4">
        <f t="shared" si="14"/>
        <v>78.48</v>
      </c>
      <c r="J155" s="4">
        <f t="shared" si="15"/>
        <v>56</v>
      </c>
      <c r="K155" s="4" t="str">
        <f t="shared" si="16"/>
        <v>ID07504East@gmail.com</v>
      </c>
      <c r="L155" s="4" t="str">
        <f t="shared" si="17"/>
        <v>05</v>
      </c>
      <c r="M155" s="4" t="str">
        <f t="shared" si="18"/>
        <v>04</v>
      </c>
      <c r="N155" s="4" t="str">
        <f t="shared" si="19"/>
        <v>2023</v>
      </c>
      <c r="O155" s="4" t="str">
        <f t="shared" si="20"/>
        <v>id07504east@gmail.com</v>
      </c>
      <c r="P155" s="4" t="s">
        <v>40</v>
      </c>
    </row>
    <row r="156" spans="1:17">
      <c r="A156" s="4" t="s">
        <v>219</v>
      </c>
      <c r="B156" s="5">
        <v>45024</v>
      </c>
      <c r="C156" s="4" t="s">
        <v>39</v>
      </c>
      <c r="D156" s="4" t="s">
        <v>40</v>
      </c>
      <c r="E156" s="4" t="s">
        <v>49</v>
      </c>
      <c r="F156" s="4" t="s">
        <v>60</v>
      </c>
      <c r="G156" s="4">
        <v>123</v>
      </c>
      <c r="H156" s="4">
        <v>2.84</v>
      </c>
      <c r="I156" s="4">
        <f t="shared" si="14"/>
        <v>349.32</v>
      </c>
      <c r="J156" s="4">
        <f t="shared" si="15"/>
        <v>6</v>
      </c>
      <c r="K156" s="4" t="str">
        <f t="shared" si="16"/>
        <v>ID07505East@gmail.com</v>
      </c>
      <c r="L156" s="4" t="str">
        <f t="shared" si="17"/>
        <v>08</v>
      </c>
      <c r="M156" s="4" t="str">
        <f t="shared" si="18"/>
        <v>04</v>
      </c>
      <c r="N156" s="4" t="str">
        <f t="shared" si="19"/>
        <v>2023</v>
      </c>
      <c r="O156" s="4" t="str">
        <f t="shared" si="20"/>
        <v>id07505east@gmail.com</v>
      </c>
      <c r="P156" s="4" t="s">
        <v>40</v>
      </c>
    </row>
    <row r="157" spans="1:17">
      <c r="A157" s="4" t="s">
        <v>220</v>
      </c>
      <c r="B157" s="5">
        <v>45027</v>
      </c>
      <c r="C157" s="4" t="s">
        <v>47</v>
      </c>
      <c r="D157" s="4" t="s">
        <v>48</v>
      </c>
      <c r="E157" s="4" t="s">
        <v>41</v>
      </c>
      <c r="F157" s="4" t="s">
        <v>77</v>
      </c>
      <c r="G157" s="4">
        <v>90</v>
      </c>
      <c r="H157" s="4">
        <v>1.77</v>
      </c>
      <c r="I157" s="4">
        <f t="shared" si="14"/>
        <v>159.30000000000001</v>
      </c>
      <c r="J157" s="4">
        <f t="shared" si="15"/>
        <v>18</v>
      </c>
      <c r="K157" s="4" t="str">
        <f t="shared" si="16"/>
        <v>ID07506West@gmail.com</v>
      </c>
      <c r="L157" s="4" t="str">
        <f t="shared" si="17"/>
        <v>11</v>
      </c>
      <c r="M157" s="4" t="str">
        <f t="shared" si="18"/>
        <v>04</v>
      </c>
      <c r="N157" s="4" t="str">
        <f t="shared" si="19"/>
        <v>2023</v>
      </c>
      <c r="O157" s="4" t="str">
        <f t="shared" si="20"/>
        <v>id07506west@gmail.com</v>
      </c>
      <c r="P157" s="4" t="s">
        <v>51</v>
      </c>
      <c r="Q157" s="4" t="s">
        <v>52</v>
      </c>
    </row>
    <row r="158" spans="1:17">
      <c r="A158" s="4" t="s">
        <v>221</v>
      </c>
      <c r="B158" s="5">
        <v>45030</v>
      </c>
      <c r="C158" s="4" t="s">
        <v>47</v>
      </c>
      <c r="D158" s="4" t="s">
        <v>48</v>
      </c>
      <c r="E158" s="4" t="s">
        <v>44</v>
      </c>
      <c r="F158" s="4" t="s">
        <v>45</v>
      </c>
      <c r="G158" s="4">
        <v>21</v>
      </c>
      <c r="H158" s="4">
        <v>3.49</v>
      </c>
      <c r="I158" s="4">
        <f t="shared" si="14"/>
        <v>73.290000000000006</v>
      </c>
      <c r="J158" s="4">
        <f t="shared" si="15"/>
        <v>58</v>
      </c>
      <c r="K158" s="4" t="str">
        <f t="shared" si="16"/>
        <v>ID07507West@gmail.com</v>
      </c>
      <c r="L158" s="4" t="str">
        <f t="shared" si="17"/>
        <v>14</v>
      </c>
      <c r="M158" s="4" t="str">
        <f t="shared" si="18"/>
        <v>04</v>
      </c>
      <c r="N158" s="4" t="str">
        <f t="shared" si="19"/>
        <v>2023</v>
      </c>
      <c r="O158" s="4" t="str">
        <f t="shared" si="20"/>
        <v>id07507west@gmail.com</v>
      </c>
      <c r="P158" s="4" t="s">
        <v>51</v>
      </c>
      <c r="Q158" s="4" t="s">
        <v>52</v>
      </c>
    </row>
    <row r="159" spans="1:17">
      <c r="A159" s="4" t="s">
        <v>222</v>
      </c>
      <c r="B159" s="5">
        <v>45033</v>
      </c>
      <c r="C159" s="4" t="s">
        <v>39</v>
      </c>
      <c r="D159" s="4" t="s">
        <v>54</v>
      </c>
      <c r="E159" s="4" t="s">
        <v>41</v>
      </c>
      <c r="F159" s="4" t="s">
        <v>50</v>
      </c>
      <c r="G159" s="4">
        <v>48</v>
      </c>
      <c r="H159" s="4">
        <v>1.77</v>
      </c>
      <c r="I159" s="4">
        <f t="shared" si="14"/>
        <v>84.960000000000008</v>
      </c>
      <c r="J159" s="4">
        <f t="shared" si="15"/>
        <v>47</v>
      </c>
      <c r="K159" s="4" t="str">
        <f t="shared" si="16"/>
        <v>ID07508East@gmail.com</v>
      </c>
      <c r="L159" s="4" t="str">
        <f t="shared" si="17"/>
        <v>17</v>
      </c>
      <c r="M159" s="4" t="str">
        <f t="shared" si="18"/>
        <v>04</v>
      </c>
      <c r="N159" s="4" t="str">
        <f t="shared" si="19"/>
        <v>2023</v>
      </c>
      <c r="O159" s="4" t="str">
        <f t="shared" si="20"/>
        <v>id07508east@gmail.com</v>
      </c>
      <c r="P159" s="4" t="s">
        <v>56</v>
      </c>
      <c r="Q159" s="4" t="s">
        <v>57</v>
      </c>
    </row>
    <row r="160" spans="1:17">
      <c r="A160" s="4" t="s">
        <v>223</v>
      </c>
      <c r="B160" s="5">
        <v>45036</v>
      </c>
      <c r="C160" s="4" t="s">
        <v>39</v>
      </c>
      <c r="D160" s="4" t="s">
        <v>54</v>
      </c>
      <c r="E160" s="4" t="s">
        <v>65</v>
      </c>
      <c r="F160" s="4" t="s">
        <v>45</v>
      </c>
      <c r="G160" s="4">
        <v>24</v>
      </c>
      <c r="H160" s="4">
        <v>1.68</v>
      </c>
      <c r="I160" s="4">
        <f t="shared" si="14"/>
        <v>40.32</v>
      </c>
      <c r="J160" s="4">
        <f t="shared" si="15"/>
        <v>83</v>
      </c>
      <c r="K160" s="4" t="str">
        <f t="shared" si="16"/>
        <v>ID07509East@gmail.com</v>
      </c>
      <c r="L160" s="4" t="str">
        <f t="shared" si="17"/>
        <v>20</v>
      </c>
      <c r="M160" s="4" t="str">
        <f t="shared" si="18"/>
        <v>04</v>
      </c>
      <c r="N160" s="4" t="str">
        <f t="shared" si="19"/>
        <v>2023</v>
      </c>
      <c r="O160" s="4" t="str">
        <f t="shared" si="20"/>
        <v>id07509east@gmail.com</v>
      </c>
      <c r="P160" s="4" t="s">
        <v>56</v>
      </c>
      <c r="Q160" s="4" t="s">
        <v>57</v>
      </c>
    </row>
    <row r="161" spans="1:17">
      <c r="A161" s="4" t="s">
        <v>224</v>
      </c>
      <c r="B161" s="5">
        <v>45039</v>
      </c>
      <c r="C161" s="4" t="s">
        <v>47</v>
      </c>
      <c r="D161" s="4" t="s">
        <v>82</v>
      </c>
      <c r="E161" s="4" t="s">
        <v>49</v>
      </c>
      <c r="F161" s="4" t="s">
        <v>68</v>
      </c>
      <c r="G161" s="4">
        <v>67</v>
      </c>
      <c r="H161" s="4">
        <v>1.87</v>
      </c>
      <c r="I161" s="4">
        <f t="shared" si="14"/>
        <v>125.29</v>
      </c>
      <c r="J161" s="4">
        <f t="shared" si="15"/>
        <v>24</v>
      </c>
      <c r="K161" s="4" t="str">
        <f t="shared" si="16"/>
        <v>ID07510West@gmail.com</v>
      </c>
      <c r="L161" s="4" t="str">
        <f t="shared" si="17"/>
        <v>23</v>
      </c>
      <c r="M161" s="4" t="str">
        <f t="shared" si="18"/>
        <v>04</v>
      </c>
      <c r="N161" s="4" t="str">
        <f t="shared" si="19"/>
        <v>2023</v>
      </c>
      <c r="O161" s="4" t="str">
        <f t="shared" si="20"/>
        <v>id07510west@gmail.com</v>
      </c>
      <c r="P161" s="4" t="s">
        <v>83</v>
      </c>
      <c r="Q161" s="4" t="s">
        <v>84</v>
      </c>
    </row>
    <row r="162" spans="1:17">
      <c r="A162" s="4" t="s">
        <v>225</v>
      </c>
      <c r="B162" s="5">
        <v>45042</v>
      </c>
      <c r="C162" s="4" t="s">
        <v>39</v>
      </c>
      <c r="D162" s="4" t="s">
        <v>40</v>
      </c>
      <c r="E162" s="4" t="s">
        <v>41</v>
      </c>
      <c r="F162" s="4" t="s">
        <v>55</v>
      </c>
      <c r="G162" s="4">
        <v>27</v>
      </c>
      <c r="H162" s="4">
        <v>1.87</v>
      </c>
      <c r="I162" s="4">
        <f t="shared" si="14"/>
        <v>50.49</v>
      </c>
      <c r="J162" s="4">
        <f t="shared" si="15"/>
        <v>73</v>
      </c>
      <c r="K162" s="4" t="str">
        <f t="shared" si="16"/>
        <v>ID07511East@gmail.com</v>
      </c>
      <c r="L162" s="4" t="str">
        <f t="shared" si="17"/>
        <v>26</v>
      </c>
      <c r="M162" s="4" t="str">
        <f t="shared" si="18"/>
        <v>04</v>
      </c>
      <c r="N162" s="4" t="str">
        <f t="shared" si="19"/>
        <v>2023</v>
      </c>
      <c r="O162" s="4" t="str">
        <f t="shared" si="20"/>
        <v>id07511east@gmail.com</v>
      </c>
      <c r="P162" s="4" t="s">
        <v>40</v>
      </c>
    </row>
    <row r="163" spans="1:17">
      <c r="A163" s="4" t="s">
        <v>226</v>
      </c>
      <c r="B163" s="5">
        <v>45045</v>
      </c>
      <c r="C163" s="4" t="s">
        <v>39</v>
      </c>
      <c r="D163" s="4" t="s">
        <v>40</v>
      </c>
      <c r="E163" s="4" t="s">
        <v>49</v>
      </c>
      <c r="F163" s="4" t="s">
        <v>79</v>
      </c>
      <c r="G163" s="4">
        <v>129</v>
      </c>
      <c r="H163" s="4">
        <v>2.84</v>
      </c>
      <c r="I163" s="4">
        <f t="shared" si="14"/>
        <v>366.35999999999996</v>
      </c>
      <c r="J163" s="4">
        <f t="shared" si="15"/>
        <v>4</v>
      </c>
      <c r="K163" s="4" t="str">
        <f t="shared" si="16"/>
        <v>ID07512East@gmail.com</v>
      </c>
      <c r="L163" s="4" t="str">
        <f t="shared" si="17"/>
        <v>29</v>
      </c>
      <c r="M163" s="4" t="str">
        <f t="shared" si="18"/>
        <v>04</v>
      </c>
      <c r="N163" s="4" t="str">
        <f t="shared" si="19"/>
        <v>2023</v>
      </c>
      <c r="O163" s="4" t="str">
        <f t="shared" si="20"/>
        <v>id07512east@gmail.com</v>
      </c>
      <c r="P163" s="4" t="s">
        <v>40</v>
      </c>
    </row>
    <row r="164" spans="1:17">
      <c r="A164" s="4" t="s">
        <v>227</v>
      </c>
      <c r="B164" s="5">
        <v>45048</v>
      </c>
      <c r="C164" s="4" t="s">
        <v>47</v>
      </c>
      <c r="D164" s="4" t="s">
        <v>48</v>
      </c>
      <c r="E164" s="4" t="s">
        <v>49</v>
      </c>
      <c r="F164" s="4" t="s">
        <v>77</v>
      </c>
      <c r="G164" s="4">
        <v>77</v>
      </c>
      <c r="H164" s="4">
        <v>2.1800000000000002</v>
      </c>
      <c r="I164" s="4">
        <f t="shared" si="14"/>
        <v>167.86</v>
      </c>
      <c r="J164" s="4">
        <f t="shared" si="15"/>
        <v>16</v>
      </c>
      <c r="K164" s="4" t="str">
        <f t="shared" si="16"/>
        <v>ID07513West@gmail.com</v>
      </c>
      <c r="L164" s="4" t="str">
        <f t="shared" si="17"/>
        <v>02</v>
      </c>
      <c r="M164" s="4" t="str">
        <f t="shared" si="18"/>
        <v>05</v>
      </c>
      <c r="N164" s="4" t="str">
        <f t="shared" si="19"/>
        <v>2023</v>
      </c>
      <c r="O164" s="4" t="str">
        <f t="shared" si="20"/>
        <v>id07513west@gmail.com</v>
      </c>
      <c r="P164" s="4" t="s">
        <v>51</v>
      </c>
      <c r="Q164" s="4" t="s">
        <v>52</v>
      </c>
    </row>
    <row r="165" spans="1:17">
      <c r="A165" s="4" t="s">
        <v>228</v>
      </c>
      <c r="B165" s="5">
        <v>45051</v>
      </c>
      <c r="C165" s="4" t="s">
        <v>47</v>
      </c>
      <c r="D165" s="4" t="s">
        <v>48</v>
      </c>
      <c r="E165" s="4" t="s">
        <v>49</v>
      </c>
      <c r="F165" s="4" t="s">
        <v>60</v>
      </c>
      <c r="G165" s="4">
        <v>58</v>
      </c>
      <c r="H165" s="4">
        <v>1.87</v>
      </c>
      <c r="I165" s="4">
        <f t="shared" si="14"/>
        <v>108.46000000000001</v>
      </c>
      <c r="J165" s="4">
        <f t="shared" si="15"/>
        <v>29</v>
      </c>
      <c r="K165" s="4" t="str">
        <f t="shared" si="16"/>
        <v>ID07514West@gmail.com</v>
      </c>
      <c r="L165" s="4" t="str">
        <f t="shared" si="17"/>
        <v>05</v>
      </c>
      <c r="M165" s="4" t="str">
        <f t="shared" si="18"/>
        <v>05</v>
      </c>
      <c r="N165" s="4" t="str">
        <f t="shared" si="19"/>
        <v>2023</v>
      </c>
      <c r="O165" s="4" t="str">
        <f t="shared" si="20"/>
        <v>id07514west@gmail.com</v>
      </c>
      <c r="P165" s="4" t="s">
        <v>51</v>
      </c>
      <c r="Q165" s="4" t="s">
        <v>52</v>
      </c>
    </row>
    <row r="166" spans="1:17">
      <c r="A166" s="4" t="s">
        <v>229</v>
      </c>
      <c r="B166" s="5">
        <v>45054</v>
      </c>
      <c r="C166" s="4" t="s">
        <v>39</v>
      </c>
      <c r="D166" s="4" t="s">
        <v>54</v>
      </c>
      <c r="E166" s="4" t="s">
        <v>41</v>
      </c>
      <c r="F166" s="4" t="s">
        <v>55</v>
      </c>
      <c r="G166" s="4">
        <v>47</v>
      </c>
      <c r="H166" s="4">
        <v>1.87</v>
      </c>
      <c r="I166" s="4">
        <f t="shared" si="14"/>
        <v>87.89</v>
      </c>
      <c r="J166" s="4">
        <f t="shared" si="15"/>
        <v>39</v>
      </c>
      <c r="K166" s="4" t="str">
        <f t="shared" si="16"/>
        <v>ID07515East@gmail.com</v>
      </c>
      <c r="L166" s="4" t="str">
        <f t="shared" si="17"/>
        <v>08</v>
      </c>
      <c r="M166" s="4" t="str">
        <f t="shared" si="18"/>
        <v>05</v>
      </c>
      <c r="N166" s="4" t="str">
        <f t="shared" si="19"/>
        <v>2023</v>
      </c>
      <c r="O166" s="4" t="str">
        <f t="shared" si="20"/>
        <v>id07515east@gmail.com</v>
      </c>
      <c r="P166" s="4" t="s">
        <v>56</v>
      </c>
      <c r="Q166" s="4" t="s">
        <v>57</v>
      </c>
    </row>
    <row r="167" spans="1:17">
      <c r="A167" s="4" t="s">
        <v>230</v>
      </c>
      <c r="B167" s="5">
        <v>45057</v>
      </c>
      <c r="C167" s="4" t="s">
        <v>39</v>
      </c>
      <c r="D167" s="4" t="s">
        <v>54</v>
      </c>
      <c r="E167" s="4" t="s">
        <v>49</v>
      </c>
      <c r="F167" s="4" t="s">
        <v>79</v>
      </c>
      <c r="G167" s="4">
        <v>33</v>
      </c>
      <c r="H167" s="4">
        <v>2.84</v>
      </c>
      <c r="I167" s="4">
        <f t="shared" si="14"/>
        <v>93.72</v>
      </c>
      <c r="J167" s="4">
        <f t="shared" si="15"/>
        <v>36</v>
      </c>
      <c r="K167" s="4" t="str">
        <f t="shared" si="16"/>
        <v>ID07516East@gmail.com</v>
      </c>
      <c r="L167" s="4" t="str">
        <f t="shared" si="17"/>
        <v>11</v>
      </c>
      <c r="M167" s="4" t="str">
        <f t="shared" si="18"/>
        <v>05</v>
      </c>
      <c r="N167" s="4" t="str">
        <f t="shared" si="19"/>
        <v>2023</v>
      </c>
      <c r="O167" s="4" t="str">
        <f t="shared" si="20"/>
        <v>id07516east@gmail.com</v>
      </c>
      <c r="P167" s="4" t="s">
        <v>56</v>
      </c>
      <c r="Q167" s="4" t="s">
        <v>57</v>
      </c>
    </row>
    <row r="168" spans="1:17">
      <c r="A168" s="4" t="s">
        <v>231</v>
      </c>
      <c r="B168" s="5">
        <v>45060</v>
      </c>
      <c r="C168" s="4" t="s">
        <v>47</v>
      </c>
      <c r="D168" s="4" t="s">
        <v>82</v>
      </c>
      <c r="E168" s="4" t="s">
        <v>49</v>
      </c>
      <c r="F168" s="4" t="s">
        <v>77</v>
      </c>
      <c r="G168" s="4">
        <v>82</v>
      </c>
      <c r="H168" s="4">
        <v>1.87</v>
      </c>
      <c r="I168" s="4">
        <f t="shared" si="14"/>
        <v>153.34</v>
      </c>
      <c r="J168" s="4">
        <f t="shared" si="15"/>
        <v>17</v>
      </c>
      <c r="K168" s="4" t="str">
        <f t="shared" si="16"/>
        <v>ID07517West@gmail.com</v>
      </c>
      <c r="L168" s="4" t="str">
        <f t="shared" si="17"/>
        <v>14</v>
      </c>
      <c r="M168" s="4" t="str">
        <f t="shared" si="18"/>
        <v>05</v>
      </c>
      <c r="N168" s="4" t="str">
        <f t="shared" si="19"/>
        <v>2023</v>
      </c>
      <c r="O168" s="4" t="str">
        <f t="shared" si="20"/>
        <v>id07517west@gmail.com</v>
      </c>
      <c r="P168" s="4" t="s">
        <v>83</v>
      </c>
      <c r="Q168" s="4" t="s">
        <v>84</v>
      </c>
    </row>
    <row r="169" spans="1:17">
      <c r="A169" s="4" t="s">
        <v>232</v>
      </c>
      <c r="B169" s="5">
        <v>45063</v>
      </c>
      <c r="C169" s="4" t="s">
        <v>39</v>
      </c>
      <c r="D169" s="4" t="s">
        <v>40</v>
      </c>
      <c r="E169" s="4" t="s">
        <v>41</v>
      </c>
      <c r="F169" s="4" t="s">
        <v>55</v>
      </c>
      <c r="G169" s="4">
        <v>58</v>
      </c>
      <c r="H169" s="4">
        <v>1.77</v>
      </c>
      <c r="I169" s="4">
        <f t="shared" si="14"/>
        <v>102.66</v>
      </c>
      <c r="J169" s="4">
        <f t="shared" si="15"/>
        <v>32</v>
      </c>
      <c r="K169" s="4" t="str">
        <f t="shared" si="16"/>
        <v>ID07518East@gmail.com</v>
      </c>
      <c r="L169" s="4" t="str">
        <f t="shared" si="17"/>
        <v>17</v>
      </c>
      <c r="M169" s="4" t="str">
        <f t="shared" si="18"/>
        <v>05</v>
      </c>
      <c r="N169" s="4" t="str">
        <f t="shared" si="19"/>
        <v>2023</v>
      </c>
      <c r="O169" s="4" t="str">
        <f t="shared" si="20"/>
        <v>id07518east@gmail.com</v>
      </c>
      <c r="P169" s="4" t="s">
        <v>40</v>
      </c>
    </row>
    <row r="170" spans="1:17">
      <c r="A170" s="4" t="s">
        <v>233</v>
      </c>
      <c r="B170" s="5">
        <v>45066</v>
      </c>
      <c r="C170" s="4" t="s">
        <v>39</v>
      </c>
      <c r="D170" s="4" t="s">
        <v>40</v>
      </c>
      <c r="E170" s="4" t="s">
        <v>65</v>
      </c>
      <c r="F170" s="4" t="s">
        <v>45</v>
      </c>
      <c r="G170" s="4">
        <v>30</v>
      </c>
      <c r="H170" s="4">
        <v>3.15</v>
      </c>
      <c r="I170" s="4">
        <f t="shared" si="14"/>
        <v>94.5</v>
      </c>
      <c r="J170" s="4">
        <f t="shared" si="15"/>
        <v>33</v>
      </c>
      <c r="K170" s="4" t="str">
        <f t="shared" si="16"/>
        <v>ID07519East@gmail.com</v>
      </c>
      <c r="L170" s="4" t="str">
        <f t="shared" si="17"/>
        <v>20</v>
      </c>
      <c r="M170" s="4" t="str">
        <f t="shared" si="18"/>
        <v>05</v>
      </c>
      <c r="N170" s="4" t="str">
        <f t="shared" si="19"/>
        <v>2023</v>
      </c>
      <c r="O170" s="4" t="str">
        <f t="shared" si="20"/>
        <v>id07519east@gmail.com</v>
      </c>
      <c r="P170" s="4" t="s">
        <v>40</v>
      </c>
    </row>
    <row r="171" spans="1:17">
      <c r="A171" s="4" t="s">
        <v>234</v>
      </c>
      <c r="B171" s="5">
        <v>45069</v>
      </c>
      <c r="C171" s="4" t="s">
        <v>47</v>
      </c>
      <c r="D171" s="4" t="s">
        <v>48</v>
      </c>
      <c r="E171" s="4" t="s">
        <v>49</v>
      </c>
      <c r="F171" s="4" t="s">
        <v>150</v>
      </c>
      <c r="G171" s="4">
        <v>43</v>
      </c>
      <c r="H171" s="4">
        <v>1.87</v>
      </c>
      <c r="I171" s="4">
        <f t="shared" si="14"/>
        <v>80.410000000000011</v>
      </c>
      <c r="J171" s="4">
        <f t="shared" si="15"/>
        <v>40</v>
      </c>
      <c r="K171" s="4" t="str">
        <f t="shared" si="16"/>
        <v>ID07520West@gmail.com</v>
      </c>
      <c r="L171" s="4" t="str">
        <f t="shared" si="17"/>
        <v>23</v>
      </c>
      <c r="M171" s="4" t="str">
        <f t="shared" si="18"/>
        <v>05</v>
      </c>
      <c r="N171" s="4" t="str">
        <f t="shared" si="19"/>
        <v>2023</v>
      </c>
      <c r="O171" s="4" t="str">
        <f t="shared" si="20"/>
        <v>id07520west@gmail.com</v>
      </c>
      <c r="P171" s="4" t="s">
        <v>51</v>
      </c>
      <c r="Q171" s="4" t="s">
        <v>52</v>
      </c>
    </row>
    <row r="172" spans="1:17">
      <c r="A172" s="4" t="s">
        <v>235</v>
      </c>
      <c r="B172" s="5">
        <v>45072</v>
      </c>
      <c r="C172" s="4" t="s">
        <v>39</v>
      </c>
      <c r="D172" s="4" t="s">
        <v>54</v>
      </c>
      <c r="E172" s="4" t="s">
        <v>41</v>
      </c>
      <c r="F172" s="4" t="s">
        <v>55</v>
      </c>
      <c r="G172" s="4">
        <v>84</v>
      </c>
      <c r="H172" s="4">
        <v>1.77</v>
      </c>
      <c r="I172" s="4">
        <f t="shared" si="14"/>
        <v>148.68</v>
      </c>
      <c r="J172" s="4">
        <f t="shared" si="15"/>
        <v>17</v>
      </c>
      <c r="K172" s="4" t="str">
        <f t="shared" si="16"/>
        <v>ID07521East@gmail.com</v>
      </c>
      <c r="L172" s="4" t="str">
        <f t="shared" si="17"/>
        <v>26</v>
      </c>
      <c r="M172" s="4" t="str">
        <f t="shared" si="18"/>
        <v>05</v>
      </c>
      <c r="N172" s="4" t="str">
        <f t="shared" si="19"/>
        <v>2023</v>
      </c>
      <c r="O172" s="4" t="str">
        <f t="shared" si="20"/>
        <v>id07521east@gmail.com</v>
      </c>
      <c r="P172" s="4" t="s">
        <v>56</v>
      </c>
      <c r="Q172" s="4" t="s">
        <v>57</v>
      </c>
    </row>
    <row r="173" spans="1:17">
      <c r="A173" s="4" t="s">
        <v>236</v>
      </c>
      <c r="B173" s="5">
        <v>45075</v>
      </c>
      <c r="C173" s="4" t="s">
        <v>47</v>
      </c>
      <c r="D173" s="4" t="s">
        <v>82</v>
      </c>
      <c r="E173" s="4" t="s">
        <v>49</v>
      </c>
      <c r="F173" s="4" t="s">
        <v>45</v>
      </c>
      <c r="G173" s="4">
        <v>36</v>
      </c>
      <c r="H173" s="4">
        <v>2.1800000000000002</v>
      </c>
      <c r="I173" s="4">
        <f t="shared" si="14"/>
        <v>78.48</v>
      </c>
      <c r="J173" s="4">
        <f t="shared" si="15"/>
        <v>42</v>
      </c>
      <c r="K173" s="4" t="str">
        <f t="shared" si="16"/>
        <v>ID07522West@gmail.com</v>
      </c>
      <c r="L173" s="4" t="str">
        <f t="shared" si="17"/>
        <v>29</v>
      </c>
      <c r="M173" s="4" t="str">
        <f t="shared" si="18"/>
        <v>05</v>
      </c>
      <c r="N173" s="4" t="str">
        <f t="shared" si="19"/>
        <v>2023</v>
      </c>
      <c r="O173" s="4" t="str">
        <f t="shared" si="20"/>
        <v>id07522west@gmail.com</v>
      </c>
      <c r="P173" s="4" t="s">
        <v>83</v>
      </c>
      <c r="Q173" s="4" t="s">
        <v>84</v>
      </c>
    </row>
    <row r="174" spans="1:17">
      <c r="A174" s="4" t="s">
        <v>237</v>
      </c>
      <c r="B174" s="5">
        <v>45078</v>
      </c>
      <c r="C174" s="4" t="s">
        <v>47</v>
      </c>
      <c r="D174" s="4" t="s">
        <v>82</v>
      </c>
      <c r="E174" s="4" t="s">
        <v>49</v>
      </c>
      <c r="F174" s="4" t="s">
        <v>60</v>
      </c>
      <c r="G174" s="4">
        <v>44</v>
      </c>
      <c r="H174" s="4">
        <v>2.84</v>
      </c>
      <c r="I174" s="4">
        <f t="shared" si="14"/>
        <v>124.96</v>
      </c>
      <c r="J174" s="4">
        <f t="shared" si="15"/>
        <v>20</v>
      </c>
      <c r="K174" s="4" t="str">
        <f t="shared" si="16"/>
        <v>ID07523West@gmail.com</v>
      </c>
      <c r="L174" s="4" t="str">
        <f t="shared" si="17"/>
        <v>01</v>
      </c>
      <c r="M174" s="4" t="str">
        <f t="shared" si="18"/>
        <v>06</v>
      </c>
      <c r="N174" s="4" t="str">
        <f t="shared" si="19"/>
        <v>2023</v>
      </c>
      <c r="O174" s="4" t="str">
        <f t="shared" si="20"/>
        <v>id07523west@gmail.com</v>
      </c>
      <c r="P174" s="4" t="s">
        <v>83</v>
      </c>
      <c r="Q174" s="4" t="s">
        <v>84</v>
      </c>
    </row>
    <row r="175" spans="1:17">
      <c r="A175" s="4" t="s">
        <v>238</v>
      </c>
      <c r="B175" s="5">
        <v>45081</v>
      </c>
      <c r="C175" s="4" t="s">
        <v>39</v>
      </c>
      <c r="D175" s="4" t="s">
        <v>40</v>
      </c>
      <c r="E175" s="4" t="s">
        <v>41</v>
      </c>
      <c r="F175" s="4" t="s">
        <v>77</v>
      </c>
      <c r="G175" s="4">
        <v>27</v>
      </c>
      <c r="H175" s="4">
        <v>1.87</v>
      </c>
      <c r="I175" s="4">
        <f t="shared" si="14"/>
        <v>50.49</v>
      </c>
      <c r="J175" s="4">
        <f t="shared" si="15"/>
        <v>61</v>
      </c>
      <c r="K175" s="4" t="str">
        <f t="shared" si="16"/>
        <v>ID07524East@gmail.com</v>
      </c>
      <c r="L175" s="4" t="str">
        <f t="shared" si="17"/>
        <v>04</v>
      </c>
      <c r="M175" s="4" t="str">
        <f t="shared" si="18"/>
        <v>06</v>
      </c>
      <c r="N175" s="4" t="str">
        <f t="shared" si="19"/>
        <v>2023</v>
      </c>
      <c r="O175" s="4" t="str">
        <f t="shared" si="20"/>
        <v>id07524east@gmail.com</v>
      </c>
      <c r="P175" s="4" t="s">
        <v>40</v>
      </c>
    </row>
    <row r="176" spans="1:17">
      <c r="A176" s="4" t="s">
        <v>239</v>
      </c>
      <c r="B176" s="5">
        <v>45084</v>
      </c>
      <c r="C176" s="4" t="s">
        <v>39</v>
      </c>
      <c r="D176" s="4" t="s">
        <v>40</v>
      </c>
      <c r="E176" s="4" t="s">
        <v>49</v>
      </c>
      <c r="F176" s="4" t="s">
        <v>79</v>
      </c>
      <c r="G176" s="4">
        <v>120</v>
      </c>
      <c r="H176" s="4">
        <v>2.84</v>
      </c>
      <c r="I176" s="4">
        <f t="shared" si="14"/>
        <v>340.79999999999995</v>
      </c>
      <c r="J176" s="4">
        <f t="shared" si="15"/>
        <v>5</v>
      </c>
      <c r="K176" s="4" t="str">
        <f t="shared" si="16"/>
        <v>ID07525East@gmail.com</v>
      </c>
      <c r="L176" s="4" t="str">
        <f t="shared" si="17"/>
        <v>07</v>
      </c>
      <c r="M176" s="4" t="str">
        <f t="shared" si="18"/>
        <v>06</v>
      </c>
      <c r="N176" s="4" t="str">
        <f t="shared" si="19"/>
        <v>2023</v>
      </c>
      <c r="O176" s="4" t="str">
        <f t="shared" si="20"/>
        <v>id07525east@gmail.com</v>
      </c>
      <c r="P176" s="4" t="s">
        <v>40</v>
      </c>
    </row>
    <row r="177" spans="1:17">
      <c r="A177" s="4" t="s">
        <v>240</v>
      </c>
      <c r="B177" s="5">
        <v>45087</v>
      </c>
      <c r="C177" s="4" t="s">
        <v>39</v>
      </c>
      <c r="D177" s="4" t="s">
        <v>40</v>
      </c>
      <c r="E177" s="4" t="s">
        <v>44</v>
      </c>
      <c r="F177" s="4" t="s">
        <v>77</v>
      </c>
      <c r="G177" s="4">
        <v>26</v>
      </c>
      <c r="H177" s="4">
        <v>3.49</v>
      </c>
      <c r="I177" s="4">
        <f t="shared" si="14"/>
        <v>90.740000000000009</v>
      </c>
      <c r="J177" s="4">
        <f t="shared" si="15"/>
        <v>31</v>
      </c>
      <c r="K177" s="4" t="str">
        <f t="shared" si="16"/>
        <v>ID07526East@gmail.com</v>
      </c>
      <c r="L177" s="4" t="str">
        <f t="shared" si="17"/>
        <v>10</v>
      </c>
      <c r="M177" s="4" t="str">
        <f t="shared" si="18"/>
        <v>06</v>
      </c>
      <c r="N177" s="4" t="str">
        <f t="shared" si="19"/>
        <v>2023</v>
      </c>
      <c r="O177" s="4" t="str">
        <f t="shared" si="20"/>
        <v>id07526east@gmail.com</v>
      </c>
      <c r="P177" s="4" t="s">
        <v>40</v>
      </c>
    </row>
    <row r="178" spans="1:17">
      <c r="A178" s="4" t="s">
        <v>241</v>
      </c>
      <c r="B178" s="5">
        <v>45090</v>
      </c>
      <c r="C178" s="4" t="s">
        <v>47</v>
      </c>
      <c r="D178" s="4" t="s">
        <v>48</v>
      </c>
      <c r="E178" s="4" t="s">
        <v>41</v>
      </c>
      <c r="F178" s="4" t="s">
        <v>50</v>
      </c>
      <c r="G178" s="4">
        <v>73</v>
      </c>
      <c r="H178" s="4">
        <v>1.77</v>
      </c>
      <c r="I178" s="4">
        <f t="shared" si="14"/>
        <v>129.21</v>
      </c>
      <c r="J178" s="4">
        <f t="shared" si="15"/>
        <v>17</v>
      </c>
      <c r="K178" s="4" t="str">
        <f t="shared" si="16"/>
        <v>ID07527West@gmail.com</v>
      </c>
      <c r="L178" s="4" t="str">
        <f t="shared" si="17"/>
        <v>13</v>
      </c>
      <c r="M178" s="4" t="str">
        <f t="shared" si="18"/>
        <v>06</v>
      </c>
      <c r="N178" s="4" t="str">
        <f t="shared" si="19"/>
        <v>2023</v>
      </c>
      <c r="O178" s="4" t="str">
        <f t="shared" si="20"/>
        <v>id07527west@gmail.com</v>
      </c>
      <c r="P178" s="4" t="s">
        <v>51</v>
      </c>
      <c r="Q178" s="4" t="s">
        <v>52</v>
      </c>
    </row>
    <row r="179" spans="1:17">
      <c r="A179" s="4" t="s">
        <v>242</v>
      </c>
      <c r="B179" s="5">
        <v>45093</v>
      </c>
      <c r="C179" s="4" t="s">
        <v>39</v>
      </c>
      <c r="D179" s="4" t="s">
        <v>54</v>
      </c>
      <c r="E179" s="4" t="s">
        <v>41</v>
      </c>
      <c r="F179" s="4" t="s">
        <v>45</v>
      </c>
      <c r="G179" s="4">
        <v>38</v>
      </c>
      <c r="H179" s="4">
        <v>1.87</v>
      </c>
      <c r="I179" s="4">
        <f t="shared" si="14"/>
        <v>71.06</v>
      </c>
      <c r="J179" s="4">
        <f t="shared" si="15"/>
        <v>44</v>
      </c>
      <c r="K179" s="4" t="str">
        <f t="shared" si="16"/>
        <v>ID07528East@gmail.com</v>
      </c>
      <c r="L179" s="4" t="str">
        <f t="shared" si="17"/>
        <v>16</v>
      </c>
      <c r="M179" s="4" t="str">
        <f t="shared" si="18"/>
        <v>06</v>
      </c>
      <c r="N179" s="4" t="str">
        <f t="shared" si="19"/>
        <v>2023</v>
      </c>
      <c r="O179" s="4" t="str">
        <f t="shared" si="20"/>
        <v>id07528east@gmail.com</v>
      </c>
      <c r="P179" s="4" t="s">
        <v>56</v>
      </c>
      <c r="Q179" s="4" t="s">
        <v>57</v>
      </c>
    </row>
    <row r="180" spans="1:17">
      <c r="A180" s="4" t="s">
        <v>243</v>
      </c>
      <c r="B180" s="5">
        <v>45096</v>
      </c>
      <c r="C180" s="4" t="s">
        <v>39</v>
      </c>
      <c r="D180" s="4" t="s">
        <v>54</v>
      </c>
      <c r="E180" s="4" t="s">
        <v>49</v>
      </c>
      <c r="F180" s="4" t="s">
        <v>79</v>
      </c>
      <c r="G180" s="4">
        <v>40</v>
      </c>
      <c r="H180" s="4">
        <v>2.84</v>
      </c>
      <c r="I180" s="4">
        <f t="shared" si="14"/>
        <v>113.6</v>
      </c>
      <c r="J180" s="4">
        <f t="shared" si="15"/>
        <v>23</v>
      </c>
      <c r="K180" s="4" t="str">
        <f t="shared" si="16"/>
        <v>ID07529East@gmail.com</v>
      </c>
      <c r="L180" s="4" t="str">
        <f t="shared" si="17"/>
        <v>19</v>
      </c>
      <c r="M180" s="4" t="str">
        <f t="shared" si="18"/>
        <v>06</v>
      </c>
      <c r="N180" s="4" t="str">
        <f t="shared" si="19"/>
        <v>2023</v>
      </c>
      <c r="O180" s="4" t="str">
        <f t="shared" si="20"/>
        <v>id07529east@gmail.com</v>
      </c>
      <c r="P180" s="4" t="s">
        <v>56</v>
      </c>
      <c r="Q180" s="4" t="s">
        <v>57</v>
      </c>
    </row>
    <row r="181" spans="1:17">
      <c r="A181" s="4" t="s">
        <v>244</v>
      </c>
      <c r="B181" s="5">
        <v>45099</v>
      </c>
      <c r="C181" s="4" t="s">
        <v>47</v>
      </c>
      <c r="D181" s="4" t="s">
        <v>82</v>
      </c>
      <c r="E181" s="4" t="s">
        <v>41</v>
      </c>
      <c r="F181" s="4" t="s">
        <v>77</v>
      </c>
      <c r="G181" s="4">
        <v>41</v>
      </c>
      <c r="H181" s="4">
        <v>1.77</v>
      </c>
      <c r="I181" s="4">
        <f t="shared" si="14"/>
        <v>72.570000000000007</v>
      </c>
      <c r="J181" s="4">
        <f t="shared" si="15"/>
        <v>41</v>
      </c>
      <c r="K181" s="4" t="str">
        <f t="shared" si="16"/>
        <v>ID07530West@gmail.com</v>
      </c>
      <c r="L181" s="4" t="str">
        <f t="shared" si="17"/>
        <v>22</v>
      </c>
      <c r="M181" s="4" t="str">
        <f t="shared" si="18"/>
        <v>06</v>
      </c>
      <c r="N181" s="4" t="str">
        <f t="shared" si="19"/>
        <v>2023</v>
      </c>
      <c r="O181" s="4" t="str">
        <f t="shared" si="20"/>
        <v>id07530west@gmail.com</v>
      </c>
      <c r="P181" s="4" t="s">
        <v>83</v>
      </c>
      <c r="Q181" s="4" t="s">
        <v>84</v>
      </c>
    </row>
    <row r="182" spans="1:17">
      <c r="A182" s="4" t="s">
        <v>245</v>
      </c>
      <c r="B182" s="5">
        <v>45102</v>
      </c>
      <c r="C182" s="4" t="s">
        <v>39</v>
      </c>
      <c r="D182" s="4" t="s">
        <v>40</v>
      </c>
      <c r="E182" s="4" t="s">
        <v>41</v>
      </c>
      <c r="F182" s="4" t="s">
        <v>45</v>
      </c>
      <c r="G182" s="4">
        <v>27</v>
      </c>
      <c r="H182" s="4">
        <v>2.27</v>
      </c>
      <c r="I182" s="4">
        <f t="shared" si="14"/>
        <v>61.29</v>
      </c>
      <c r="J182" s="4">
        <f t="shared" si="15"/>
        <v>49</v>
      </c>
      <c r="K182" s="4" t="str">
        <f t="shared" si="16"/>
        <v>ID07531East@gmail.com</v>
      </c>
      <c r="L182" s="4" t="str">
        <f t="shared" si="17"/>
        <v>25</v>
      </c>
      <c r="M182" s="4" t="str">
        <f t="shared" si="18"/>
        <v>06</v>
      </c>
      <c r="N182" s="4" t="str">
        <f t="shared" si="19"/>
        <v>2023</v>
      </c>
      <c r="O182" s="4" t="str">
        <f t="shared" si="20"/>
        <v>id07531east@gmail.com</v>
      </c>
      <c r="P182" s="4" t="s">
        <v>40</v>
      </c>
    </row>
    <row r="183" spans="1:17">
      <c r="A183" s="4" t="s">
        <v>246</v>
      </c>
      <c r="B183" s="5">
        <v>45105</v>
      </c>
      <c r="C183" s="4" t="s">
        <v>39</v>
      </c>
      <c r="D183" s="4" t="s">
        <v>40</v>
      </c>
      <c r="E183" s="4" t="s">
        <v>49</v>
      </c>
      <c r="F183" s="4" t="s">
        <v>180</v>
      </c>
      <c r="G183" s="4">
        <v>38</v>
      </c>
      <c r="H183" s="4">
        <v>1.87</v>
      </c>
      <c r="I183" s="4">
        <f t="shared" si="14"/>
        <v>71.06</v>
      </c>
      <c r="J183" s="4">
        <f t="shared" si="15"/>
        <v>42</v>
      </c>
      <c r="K183" s="4" t="str">
        <f t="shared" si="16"/>
        <v>ID07532East@gmail.com</v>
      </c>
      <c r="L183" s="4" t="str">
        <f t="shared" si="17"/>
        <v>28</v>
      </c>
      <c r="M183" s="4" t="str">
        <f t="shared" si="18"/>
        <v>06</v>
      </c>
      <c r="N183" s="4" t="str">
        <f t="shared" si="19"/>
        <v>2023</v>
      </c>
      <c r="O183" s="4" t="str">
        <f t="shared" si="20"/>
        <v>id07532east@gmail.com</v>
      </c>
      <c r="P183" s="4" t="s">
        <v>40</v>
      </c>
    </row>
    <row r="184" spans="1:17">
      <c r="A184" s="4" t="s">
        <v>247</v>
      </c>
      <c r="B184" s="5">
        <v>45108</v>
      </c>
      <c r="C184" s="4" t="s">
        <v>39</v>
      </c>
      <c r="D184" s="4" t="s">
        <v>40</v>
      </c>
      <c r="E184" s="4" t="s">
        <v>44</v>
      </c>
      <c r="F184" s="4" t="s">
        <v>55</v>
      </c>
      <c r="G184" s="4">
        <v>34</v>
      </c>
      <c r="H184" s="4">
        <v>3.49</v>
      </c>
      <c r="I184" s="4">
        <f t="shared" si="14"/>
        <v>118.66000000000001</v>
      </c>
      <c r="J184" s="4">
        <f t="shared" si="15"/>
        <v>21</v>
      </c>
      <c r="K184" s="4" t="str">
        <f t="shared" si="16"/>
        <v>ID07533East@gmail.com</v>
      </c>
      <c r="L184" s="4" t="str">
        <f t="shared" si="17"/>
        <v>01</v>
      </c>
      <c r="M184" s="4" t="str">
        <f t="shared" si="18"/>
        <v>07</v>
      </c>
      <c r="N184" s="4" t="str">
        <f t="shared" si="19"/>
        <v>2023</v>
      </c>
      <c r="O184" s="4" t="str">
        <f t="shared" si="20"/>
        <v>id07533east@gmail.com</v>
      </c>
      <c r="P184" s="4" t="s">
        <v>40</v>
      </c>
    </row>
    <row r="185" spans="1:17">
      <c r="A185" s="4" t="s">
        <v>248</v>
      </c>
      <c r="B185" s="5">
        <v>45111</v>
      </c>
      <c r="C185" s="4" t="s">
        <v>47</v>
      </c>
      <c r="D185" s="4" t="s">
        <v>48</v>
      </c>
      <c r="E185" s="4" t="s">
        <v>41</v>
      </c>
      <c r="F185" s="4" t="s">
        <v>50</v>
      </c>
      <c r="G185" s="4">
        <v>65</v>
      </c>
      <c r="H185" s="4">
        <v>1.87</v>
      </c>
      <c r="I185" s="4">
        <f t="shared" si="14"/>
        <v>121.55000000000001</v>
      </c>
      <c r="J185" s="4">
        <f t="shared" si="15"/>
        <v>19</v>
      </c>
      <c r="K185" s="4" t="str">
        <f t="shared" si="16"/>
        <v>ID07534West@gmail.com</v>
      </c>
      <c r="L185" s="4" t="str">
        <f t="shared" si="17"/>
        <v>04</v>
      </c>
      <c r="M185" s="4" t="str">
        <f t="shared" si="18"/>
        <v>07</v>
      </c>
      <c r="N185" s="4" t="str">
        <f t="shared" si="19"/>
        <v>2023</v>
      </c>
      <c r="O185" s="4" t="str">
        <f t="shared" si="20"/>
        <v>id07534west@gmail.com</v>
      </c>
      <c r="P185" s="4" t="s">
        <v>51</v>
      </c>
      <c r="Q185" s="4" t="s">
        <v>52</v>
      </c>
    </row>
    <row r="186" spans="1:17">
      <c r="A186" s="4" t="s">
        <v>249</v>
      </c>
      <c r="B186" s="5">
        <v>45114</v>
      </c>
      <c r="C186" s="4" t="s">
        <v>47</v>
      </c>
      <c r="D186" s="4" t="s">
        <v>48</v>
      </c>
      <c r="E186" s="4" t="s">
        <v>49</v>
      </c>
      <c r="F186" s="4" t="s">
        <v>79</v>
      </c>
      <c r="G186" s="4">
        <v>60</v>
      </c>
      <c r="H186" s="4">
        <v>2.84</v>
      </c>
      <c r="I186" s="4">
        <f t="shared" si="14"/>
        <v>170.39999999999998</v>
      </c>
      <c r="J186" s="4">
        <f t="shared" si="15"/>
        <v>14</v>
      </c>
      <c r="K186" s="4" t="str">
        <f t="shared" si="16"/>
        <v>ID07535West@gmail.com</v>
      </c>
      <c r="L186" s="4" t="str">
        <f t="shared" si="17"/>
        <v>07</v>
      </c>
      <c r="M186" s="4" t="str">
        <f t="shared" si="18"/>
        <v>07</v>
      </c>
      <c r="N186" s="4" t="str">
        <f t="shared" si="19"/>
        <v>2023</v>
      </c>
      <c r="O186" s="4" t="str">
        <f t="shared" si="20"/>
        <v>id07535west@gmail.com</v>
      </c>
      <c r="P186" s="4" t="s">
        <v>51</v>
      </c>
      <c r="Q186" s="4" t="s">
        <v>52</v>
      </c>
    </row>
    <row r="187" spans="1:17">
      <c r="A187" s="4" t="s">
        <v>250</v>
      </c>
      <c r="B187" s="5">
        <v>45117</v>
      </c>
      <c r="C187" s="4" t="s">
        <v>39</v>
      </c>
      <c r="D187" s="4" t="s">
        <v>54</v>
      </c>
      <c r="E187" s="4" t="s">
        <v>49</v>
      </c>
      <c r="F187" s="4" t="s">
        <v>77</v>
      </c>
      <c r="G187" s="4">
        <v>37</v>
      </c>
      <c r="H187" s="4">
        <v>2.1800000000000002</v>
      </c>
      <c r="I187" s="4">
        <f t="shared" si="14"/>
        <v>80.660000000000011</v>
      </c>
      <c r="J187" s="4">
        <f t="shared" si="15"/>
        <v>30</v>
      </c>
      <c r="K187" s="4" t="str">
        <f t="shared" si="16"/>
        <v>ID07536East@gmail.com</v>
      </c>
      <c r="L187" s="4" t="str">
        <f t="shared" si="17"/>
        <v>10</v>
      </c>
      <c r="M187" s="4" t="str">
        <f t="shared" si="18"/>
        <v>07</v>
      </c>
      <c r="N187" s="4" t="str">
        <f t="shared" si="19"/>
        <v>2023</v>
      </c>
      <c r="O187" s="4" t="str">
        <f t="shared" si="20"/>
        <v>id07536east@gmail.com</v>
      </c>
      <c r="P187" s="4" t="s">
        <v>56</v>
      </c>
      <c r="Q187" s="4" t="s">
        <v>57</v>
      </c>
    </row>
    <row r="188" spans="1:17">
      <c r="A188" s="4" t="s">
        <v>251</v>
      </c>
      <c r="B188" s="5">
        <v>45120</v>
      </c>
      <c r="C188" s="4" t="s">
        <v>39</v>
      </c>
      <c r="D188" s="4" t="s">
        <v>54</v>
      </c>
      <c r="E188" s="4" t="s">
        <v>49</v>
      </c>
      <c r="F188" s="4" t="s">
        <v>60</v>
      </c>
      <c r="G188" s="4">
        <v>40</v>
      </c>
      <c r="H188" s="4">
        <v>1.87</v>
      </c>
      <c r="I188" s="4">
        <f t="shared" si="14"/>
        <v>74.800000000000011</v>
      </c>
      <c r="J188" s="4">
        <f t="shared" si="15"/>
        <v>34</v>
      </c>
      <c r="K188" s="4" t="str">
        <f t="shared" si="16"/>
        <v>ID07537East@gmail.com</v>
      </c>
      <c r="L188" s="4" t="str">
        <f t="shared" si="17"/>
        <v>13</v>
      </c>
      <c r="M188" s="4" t="str">
        <f t="shared" si="18"/>
        <v>07</v>
      </c>
      <c r="N188" s="4" t="str">
        <f t="shared" si="19"/>
        <v>2023</v>
      </c>
      <c r="O188" s="4" t="str">
        <f t="shared" si="20"/>
        <v>id07537east@gmail.com</v>
      </c>
      <c r="P188" s="4" t="s">
        <v>56</v>
      </c>
      <c r="Q188" s="4" t="s">
        <v>57</v>
      </c>
    </row>
    <row r="189" spans="1:17">
      <c r="A189" s="4" t="s">
        <v>252</v>
      </c>
      <c r="B189" s="5">
        <v>45123</v>
      </c>
      <c r="C189" s="4" t="s">
        <v>47</v>
      </c>
      <c r="D189" s="4" t="s">
        <v>82</v>
      </c>
      <c r="E189" s="4" t="s">
        <v>41</v>
      </c>
      <c r="F189" s="4" t="s">
        <v>55</v>
      </c>
      <c r="G189" s="4">
        <v>26</v>
      </c>
      <c r="H189" s="4">
        <v>1.87</v>
      </c>
      <c r="I189" s="4">
        <f t="shared" si="14"/>
        <v>48.620000000000005</v>
      </c>
      <c r="J189" s="4">
        <f t="shared" si="15"/>
        <v>49</v>
      </c>
      <c r="K189" s="4" t="str">
        <f t="shared" si="16"/>
        <v>ID07538West@gmail.com</v>
      </c>
      <c r="L189" s="4" t="str">
        <f t="shared" si="17"/>
        <v>16</v>
      </c>
      <c r="M189" s="4" t="str">
        <f t="shared" si="18"/>
        <v>07</v>
      </c>
      <c r="N189" s="4" t="str">
        <f t="shared" si="19"/>
        <v>2023</v>
      </c>
      <c r="O189" s="4" t="str">
        <f t="shared" si="20"/>
        <v>id07538west@gmail.com</v>
      </c>
      <c r="P189" s="4" t="s">
        <v>83</v>
      </c>
      <c r="Q189" s="4" t="s">
        <v>84</v>
      </c>
    </row>
    <row r="190" spans="1:17">
      <c r="A190" s="4" t="s">
        <v>253</v>
      </c>
      <c r="B190" s="5">
        <v>45126</v>
      </c>
      <c r="C190" s="4" t="s">
        <v>39</v>
      </c>
      <c r="D190" s="4" t="s">
        <v>40</v>
      </c>
      <c r="E190" s="4" t="s">
        <v>41</v>
      </c>
      <c r="F190" s="4" t="s">
        <v>79</v>
      </c>
      <c r="G190" s="4">
        <v>22</v>
      </c>
      <c r="H190" s="4">
        <v>2.27</v>
      </c>
      <c r="I190" s="4">
        <f t="shared" si="14"/>
        <v>49.94</v>
      </c>
      <c r="J190" s="4">
        <f t="shared" si="15"/>
        <v>48</v>
      </c>
      <c r="K190" s="4" t="str">
        <f t="shared" si="16"/>
        <v>ID07539East@gmail.com</v>
      </c>
      <c r="L190" s="4" t="str">
        <f t="shared" si="17"/>
        <v>19</v>
      </c>
      <c r="M190" s="4" t="str">
        <f t="shared" si="18"/>
        <v>07</v>
      </c>
      <c r="N190" s="4" t="str">
        <f t="shared" si="19"/>
        <v>2023</v>
      </c>
      <c r="O190" s="4" t="str">
        <f t="shared" si="20"/>
        <v>id07539east@gmail.com</v>
      </c>
      <c r="P190" s="4" t="s">
        <v>40</v>
      </c>
    </row>
    <row r="191" spans="1:17">
      <c r="A191" s="4" t="s">
        <v>254</v>
      </c>
      <c r="B191" s="5">
        <v>45129</v>
      </c>
      <c r="C191" s="4" t="s">
        <v>39</v>
      </c>
      <c r="D191" s="4" t="s">
        <v>40</v>
      </c>
      <c r="E191" s="4" t="s">
        <v>49</v>
      </c>
      <c r="F191" s="4" t="s">
        <v>180</v>
      </c>
      <c r="G191" s="4">
        <v>32</v>
      </c>
      <c r="H191" s="4">
        <v>1.87</v>
      </c>
      <c r="I191" s="4">
        <f t="shared" si="14"/>
        <v>59.84</v>
      </c>
      <c r="J191" s="4">
        <f t="shared" si="15"/>
        <v>44</v>
      </c>
      <c r="K191" s="4" t="str">
        <f t="shared" si="16"/>
        <v>ID07540East@gmail.com</v>
      </c>
      <c r="L191" s="4" t="str">
        <f t="shared" si="17"/>
        <v>22</v>
      </c>
      <c r="M191" s="4" t="str">
        <f t="shared" si="18"/>
        <v>07</v>
      </c>
      <c r="N191" s="4" t="str">
        <f t="shared" si="19"/>
        <v>2023</v>
      </c>
      <c r="O191" s="4" t="str">
        <f t="shared" si="20"/>
        <v>id07540east@gmail.com</v>
      </c>
      <c r="P191" s="4" t="s">
        <v>40</v>
      </c>
    </row>
    <row r="192" spans="1:17">
      <c r="A192" s="4" t="s">
        <v>255</v>
      </c>
      <c r="B192" s="5">
        <v>45132</v>
      </c>
      <c r="C192" s="4" t="s">
        <v>39</v>
      </c>
      <c r="D192" s="4" t="s">
        <v>40</v>
      </c>
      <c r="E192" s="4" t="s">
        <v>44</v>
      </c>
      <c r="F192" s="4" t="s">
        <v>55</v>
      </c>
      <c r="G192" s="4">
        <v>23</v>
      </c>
      <c r="H192" s="4">
        <v>3.49</v>
      </c>
      <c r="I192" s="4">
        <f t="shared" si="14"/>
        <v>80.27000000000001</v>
      </c>
      <c r="J192" s="4">
        <f t="shared" si="15"/>
        <v>31</v>
      </c>
      <c r="K192" s="4" t="str">
        <f t="shared" si="16"/>
        <v>ID07541East@gmail.com</v>
      </c>
      <c r="L192" s="4" t="str">
        <f t="shared" si="17"/>
        <v>25</v>
      </c>
      <c r="M192" s="4" t="str">
        <f t="shared" si="18"/>
        <v>07</v>
      </c>
      <c r="N192" s="4" t="str">
        <f t="shared" si="19"/>
        <v>2023</v>
      </c>
      <c r="O192" s="4" t="str">
        <f t="shared" si="20"/>
        <v>id07541east@gmail.com</v>
      </c>
      <c r="P192" s="4" t="s">
        <v>40</v>
      </c>
    </row>
    <row r="193" spans="1:17">
      <c r="A193" s="4" t="s">
        <v>256</v>
      </c>
      <c r="B193" s="5">
        <v>45135</v>
      </c>
      <c r="C193" s="4" t="s">
        <v>47</v>
      </c>
      <c r="D193" s="4" t="s">
        <v>48</v>
      </c>
      <c r="E193" s="4" t="s">
        <v>49</v>
      </c>
      <c r="F193" s="4" t="s">
        <v>50</v>
      </c>
      <c r="G193" s="4">
        <v>20</v>
      </c>
      <c r="H193" s="4">
        <v>2.1800000000000002</v>
      </c>
      <c r="I193" s="4">
        <f t="shared" si="14"/>
        <v>43.6</v>
      </c>
      <c r="J193" s="4">
        <f t="shared" si="15"/>
        <v>48</v>
      </c>
      <c r="K193" s="4" t="str">
        <f t="shared" si="16"/>
        <v>ID07542West@gmail.com</v>
      </c>
      <c r="L193" s="4" t="str">
        <f t="shared" si="17"/>
        <v>28</v>
      </c>
      <c r="M193" s="4" t="str">
        <f t="shared" si="18"/>
        <v>07</v>
      </c>
      <c r="N193" s="4" t="str">
        <f t="shared" si="19"/>
        <v>2023</v>
      </c>
      <c r="O193" s="4" t="str">
        <f t="shared" si="20"/>
        <v>id07542west@gmail.com</v>
      </c>
      <c r="P193" s="4" t="s">
        <v>51</v>
      </c>
      <c r="Q193" s="4" t="s">
        <v>52</v>
      </c>
    </row>
    <row r="194" spans="1:17">
      <c r="A194" s="4" t="s">
        <v>257</v>
      </c>
      <c r="B194" s="5">
        <v>45138</v>
      </c>
      <c r="C194" s="4" t="s">
        <v>47</v>
      </c>
      <c r="D194" s="4" t="s">
        <v>48</v>
      </c>
      <c r="E194" s="4" t="s">
        <v>49</v>
      </c>
      <c r="F194" s="4" t="s">
        <v>60</v>
      </c>
      <c r="G194" s="4">
        <v>64</v>
      </c>
      <c r="H194" s="4">
        <v>1.87</v>
      </c>
      <c r="I194" s="4">
        <f t="shared" si="14"/>
        <v>119.68</v>
      </c>
      <c r="J194" s="4">
        <f t="shared" si="15"/>
        <v>18</v>
      </c>
      <c r="K194" s="4" t="str">
        <f t="shared" si="16"/>
        <v>ID07543West@gmail.com</v>
      </c>
      <c r="L194" s="4" t="str">
        <f t="shared" si="17"/>
        <v>31</v>
      </c>
      <c r="M194" s="4" t="str">
        <f t="shared" si="18"/>
        <v>07</v>
      </c>
      <c r="N194" s="4" t="str">
        <f t="shared" si="19"/>
        <v>2023</v>
      </c>
      <c r="O194" s="4" t="str">
        <f t="shared" si="20"/>
        <v>id07543west@gmail.com</v>
      </c>
      <c r="P194" s="4" t="s">
        <v>51</v>
      </c>
      <c r="Q194" s="4" t="s">
        <v>52</v>
      </c>
    </row>
    <row r="195" spans="1:17">
      <c r="A195" s="4" t="s">
        <v>258</v>
      </c>
      <c r="B195" s="5">
        <v>45141</v>
      </c>
      <c r="C195" s="4" t="s">
        <v>39</v>
      </c>
      <c r="D195" s="4" t="s">
        <v>54</v>
      </c>
      <c r="E195" s="4" t="s">
        <v>41</v>
      </c>
      <c r="F195" s="4" t="s">
        <v>55</v>
      </c>
      <c r="G195" s="4">
        <v>71</v>
      </c>
      <c r="H195" s="4">
        <v>1.77</v>
      </c>
      <c r="I195" s="4">
        <f t="shared" ref="I195:I245" si="21">G195*H195</f>
        <v>125.67</v>
      </c>
      <c r="J195" s="4">
        <f t="shared" ref="J195:J245" si="22">RANK(I195,I195:I438)</f>
        <v>16</v>
      </c>
      <c r="K195" s="4" t="str">
        <f t="shared" ref="K195:K245" si="23">CONCATENATE(A195, C195,"@gmail.com")</f>
        <v>ID07544East@gmail.com</v>
      </c>
      <c r="L195" s="4" t="str">
        <f t="shared" ref="L195:L245" si="24">TEXT(B195,"dd")</f>
        <v>03</v>
      </c>
      <c r="M195" s="4" t="str">
        <f t="shared" ref="M195:M245" si="25">TEXT(B195,"mm")</f>
        <v>08</v>
      </c>
      <c r="N195" s="4" t="str">
        <f t="shared" ref="N195:N245" si="26">TEXT(B195,"yyyy")</f>
        <v>2023</v>
      </c>
      <c r="O195" s="4" t="str">
        <f t="shared" ref="O195:O245" si="27">LOWER(K195)</f>
        <v>id07544east@gmail.com</v>
      </c>
      <c r="P195" s="4" t="s">
        <v>56</v>
      </c>
      <c r="Q195" s="4" t="s">
        <v>57</v>
      </c>
    </row>
    <row r="196" spans="1:17">
      <c r="A196" s="4" t="s">
        <v>259</v>
      </c>
      <c r="B196" s="5">
        <v>45144</v>
      </c>
      <c r="C196" s="4" t="s">
        <v>47</v>
      </c>
      <c r="D196" s="4" t="s">
        <v>82</v>
      </c>
      <c r="E196" s="4" t="s">
        <v>49</v>
      </c>
      <c r="F196" s="4" t="s">
        <v>45</v>
      </c>
      <c r="G196" s="4">
        <v>90</v>
      </c>
      <c r="H196" s="4">
        <v>2.1800000000000002</v>
      </c>
      <c r="I196" s="4">
        <f t="shared" si="21"/>
        <v>196.20000000000002</v>
      </c>
      <c r="J196" s="4">
        <f t="shared" si="22"/>
        <v>11</v>
      </c>
      <c r="K196" s="4" t="str">
        <f t="shared" si="23"/>
        <v>ID07545West@gmail.com</v>
      </c>
      <c r="L196" s="4" t="str">
        <f t="shared" si="24"/>
        <v>06</v>
      </c>
      <c r="M196" s="4" t="str">
        <f t="shared" si="25"/>
        <v>08</v>
      </c>
      <c r="N196" s="4" t="str">
        <f t="shared" si="26"/>
        <v>2023</v>
      </c>
      <c r="O196" s="4" t="str">
        <f t="shared" si="27"/>
        <v>id07545west@gmail.com</v>
      </c>
      <c r="P196" s="4" t="s">
        <v>83</v>
      </c>
      <c r="Q196" s="4" t="s">
        <v>84</v>
      </c>
    </row>
    <row r="197" spans="1:17">
      <c r="A197" s="4" t="s">
        <v>260</v>
      </c>
      <c r="B197" s="5">
        <v>45147</v>
      </c>
      <c r="C197" s="4" t="s">
        <v>47</v>
      </c>
      <c r="D197" s="4" t="s">
        <v>82</v>
      </c>
      <c r="E197" s="4" t="s">
        <v>49</v>
      </c>
      <c r="F197" s="4" t="s">
        <v>60</v>
      </c>
      <c r="G197" s="4">
        <v>38</v>
      </c>
      <c r="H197" s="4">
        <v>2.84</v>
      </c>
      <c r="I197" s="4">
        <f t="shared" si="21"/>
        <v>107.91999999999999</v>
      </c>
      <c r="J197" s="4">
        <f t="shared" si="22"/>
        <v>17</v>
      </c>
      <c r="K197" s="4" t="str">
        <f t="shared" si="23"/>
        <v>ID07546West@gmail.com</v>
      </c>
      <c r="L197" s="4" t="str">
        <f t="shared" si="24"/>
        <v>09</v>
      </c>
      <c r="M197" s="4" t="str">
        <f t="shared" si="25"/>
        <v>08</v>
      </c>
      <c r="N197" s="4" t="str">
        <f t="shared" si="26"/>
        <v>2023</v>
      </c>
      <c r="O197" s="4" t="str">
        <f t="shared" si="27"/>
        <v>id07546west@gmail.com</v>
      </c>
      <c r="P197" s="4" t="s">
        <v>83</v>
      </c>
      <c r="Q197" s="4" t="s">
        <v>84</v>
      </c>
    </row>
    <row r="198" spans="1:17">
      <c r="A198" s="4" t="s">
        <v>261</v>
      </c>
      <c r="B198" s="5">
        <v>45150</v>
      </c>
      <c r="C198" s="4" t="s">
        <v>39</v>
      </c>
      <c r="D198" s="4" t="s">
        <v>40</v>
      </c>
      <c r="E198" s="4" t="s">
        <v>41</v>
      </c>
      <c r="F198" s="4" t="s">
        <v>77</v>
      </c>
      <c r="G198" s="4">
        <v>55</v>
      </c>
      <c r="H198" s="4">
        <v>1.77</v>
      </c>
      <c r="I198" s="4">
        <f t="shared" si="21"/>
        <v>97.35</v>
      </c>
      <c r="J198" s="4">
        <f t="shared" si="22"/>
        <v>20</v>
      </c>
      <c r="K198" s="4" t="str">
        <f t="shared" si="23"/>
        <v>ID07547East@gmail.com</v>
      </c>
      <c r="L198" s="4" t="str">
        <f t="shared" si="24"/>
        <v>12</v>
      </c>
      <c r="M198" s="4" t="str">
        <f t="shared" si="25"/>
        <v>08</v>
      </c>
      <c r="N198" s="4" t="str">
        <f t="shared" si="26"/>
        <v>2023</v>
      </c>
      <c r="O198" s="4" t="str">
        <f t="shared" si="27"/>
        <v>id07547east@gmail.com</v>
      </c>
      <c r="P198" s="4" t="s">
        <v>40</v>
      </c>
    </row>
    <row r="199" spans="1:17">
      <c r="A199" s="4" t="s">
        <v>262</v>
      </c>
      <c r="B199" s="5">
        <v>45153</v>
      </c>
      <c r="C199" s="4" t="s">
        <v>39</v>
      </c>
      <c r="D199" s="4" t="s">
        <v>40</v>
      </c>
      <c r="E199" s="4" t="s">
        <v>65</v>
      </c>
      <c r="F199" s="4" t="s">
        <v>45</v>
      </c>
      <c r="G199" s="4">
        <v>22</v>
      </c>
      <c r="H199" s="4">
        <v>3.15</v>
      </c>
      <c r="I199" s="4">
        <f t="shared" si="21"/>
        <v>69.3</v>
      </c>
      <c r="J199" s="4">
        <f t="shared" si="22"/>
        <v>32</v>
      </c>
      <c r="K199" s="4" t="str">
        <f t="shared" si="23"/>
        <v>ID07548East@gmail.com</v>
      </c>
      <c r="L199" s="4" t="str">
        <f t="shared" si="24"/>
        <v>15</v>
      </c>
      <c r="M199" s="4" t="str">
        <f t="shared" si="25"/>
        <v>08</v>
      </c>
      <c r="N199" s="4" t="str">
        <f t="shared" si="26"/>
        <v>2023</v>
      </c>
      <c r="O199" s="4" t="str">
        <f t="shared" si="27"/>
        <v>id07548east@gmail.com</v>
      </c>
      <c r="P199" s="4" t="s">
        <v>40</v>
      </c>
    </row>
    <row r="200" spans="1:17">
      <c r="A200" s="4" t="s">
        <v>263</v>
      </c>
      <c r="B200" s="5">
        <v>45156</v>
      </c>
      <c r="C200" s="4" t="s">
        <v>47</v>
      </c>
      <c r="D200" s="4" t="s">
        <v>48</v>
      </c>
      <c r="E200" s="4" t="s">
        <v>41</v>
      </c>
      <c r="F200" s="4" t="s">
        <v>150</v>
      </c>
      <c r="G200" s="4">
        <v>34</v>
      </c>
      <c r="H200" s="4">
        <v>1.77</v>
      </c>
      <c r="I200" s="4">
        <f t="shared" si="21"/>
        <v>60.18</v>
      </c>
      <c r="J200" s="4">
        <f t="shared" si="22"/>
        <v>36</v>
      </c>
      <c r="K200" s="4" t="str">
        <f t="shared" si="23"/>
        <v>ID07549West@gmail.com</v>
      </c>
      <c r="L200" s="4" t="str">
        <f t="shared" si="24"/>
        <v>18</v>
      </c>
      <c r="M200" s="4" t="str">
        <f t="shared" si="25"/>
        <v>08</v>
      </c>
      <c r="N200" s="4" t="str">
        <f t="shared" si="26"/>
        <v>2023</v>
      </c>
      <c r="O200" s="4" t="str">
        <f t="shared" si="27"/>
        <v>id07549west@gmail.com</v>
      </c>
      <c r="P200" s="4" t="s">
        <v>51</v>
      </c>
      <c r="Q200" s="4" t="s">
        <v>52</v>
      </c>
    </row>
    <row r="201" spans="1:17">
      <c r="A201" s="4" t="s">
        <v>264</v>
      </c>
      <c r="B201" s="5">
        <v>45159</v>
      </c>
      <c r="C201" s="4" t="s">
        <v>39</v>
      </c>
      <c r="D201" s="4" t="s">
        <v>54</v>
      </c>
      <c r="E201" s="4" t="s">
        <v>41</v>
      </c>
      <c r="F201" s="4" t="s">
        <v>45</v>
      </c>
      <c r="G201" s="4">
        <v>39</v>
      </c>
      <c r="H201" s="4">
        <v>1.87</v>
      </c>
      <c r="I201" s="4">
        <f t="shared" si="21"/>
        <v>72.930000000000007</v>
      </c>
      <c r="J201" s="4">
        <f t="shared" si="22"/>
        <v>29</v>
      </c>
      <c r="K201" s="4" t="str">
        <f t="shared" si="23"/>
        <v>ID07550East@gmail.com</v>
      </c>
      <c r="L201" s="4" t="str">
        <f t="shared" si="24"/>
        <v>21</v>
      </c>
      <c r="M201" s="4" t="str">
        <f t="shared" si="25"/>
        <v>08</v>
      </c>
      <c r="N201" s="4" t="str">
        <f t="shared" si="26"/>
        <v>2023</v>
      </c>
      <c r="O201" s="4" t="str">
        <f t="shared" si="27"/>
        <v>id07550east@gmail.com</v>
      </c>
      <c r="P201" s="4" t="s">
        <v>56</v>
      </c>
      <c r="Q201" s="4" t="s">
        <v>57</v>
      </c>
    </row>
    <row r="202" spans="1:17">
      <c r="A202" s="4" t="s">
        <v>265</v>
      </c>
      <c r="B202" s="5">
        <v>45162</v>
      </c>
      <c r="C202" s="4" t="s">
        <v>39</v>
      </c>
      <c r="D202" s="4" t="s">
        <v>54</v>
      </c>
      <c r="E202" s="4" t="s">
        <v>49</v>
      </c>
      <c r="F202" s="4" t="s">
        <v>79</v>
      </c>
      <c r="G202" s="4">
        <v>41</v>
      </c>
      <c r="H202" s="4">
        <v>2.84</v>
      </c>
      <c r="I202" s="4">
        <f t="shared" si="21"/>
        <v>116.44</v>
      </c>
      <c r="J202" s="4">
        <f t="shared" si="22"/>
        <v>16</v>
      </c>
      <c r="K202" s="4" t="str">
        <f t="shared" si="23"/>
        <v>ID07551East@gmail.com</v>
      </c>
      <c r="L202" s="4" t="str">
        <f t="shared" si="24"/>
        <v>24</v>
      </c>
      <c r="M202" s="4" t="str">
        <f t="shared" si="25"/>
        <v>08</v>
      </c>
      <c r="N202" s="4" t="str">
        <f t="shared" si="26"/>
        <v>2023</v>
      </c>
      <c r="O202" s="4" t="str">
        <f t="shared" si="27"/>
        <v>id07551east@gmail.com</v>
      </c>
      <c r="P202" s="4" t="s">
        <v>56</v>
      </c>
      <c r="Q202" s="4" t="s">
        <v>57</v>
      </c>
    </row>
    <row r="203" spans="1:17">
      <c r="A203" s="4" t="s">
        <v>266</v>
      </c>
      <c r="B203" s="5">
        <v>45165</v>
      </c>
      <c r="C203" s="4" t="s">
        <v>47</v>
      </c>
      <c r="D203" s="4" t="s">
        <v>82</v>
      </c>
      <c r="E203" s="4" t="s">
        <v>41</v>
      </c>
      <c r="F203" s="4" t="s">
        <v>77</v>
      </c>
      <c r="G203" s="4">
        <v>41</v>
      </c>
      <c r="H203" s="4">
        <v>1.77</v>
      </c>
      <c r="I203" s="4">
        <f t="shared" si="21"/>
        <v>72.570000000000007</v>
      </c>
      <c r="J203" s="4">
        <f t="shared" si="22"/>
        <v>28</v>
      </c>
      <c r="K203" s="4" t="str">
        <f t="shared" si="23"/>
        <v>ID07552West@gmail.com</v>
      </c>
      <c r="L203" s="4" t="str">
        <f t="shared" si="24"/>
        <v>27</v>
      </c>
      <c r="M203" s="4" t="str">
        <f t="shared" si="25"/>
        <v>08</v>
      </c>
      <c r="N203" s="4" t="str">
        <f t="shared" si="26"/>
        <v>2023</v>
      </c>
      <c r="O203" s="4" t="str">
        <f t="shared" si="27"/>
        <v>id07552west@gmail.com</v>
      </c>
      <c r="P203" s="4" t="s">
        <v>83</v>
      </c>
      <c r="Q203" s="4" t="s">
        <v>84</v>
      </c>
    </row>
    <row r="204" spans="1:17">
      <c r="A204" s="4" t="s">
        <v>267</v>
      </c>
      <c r="B204" s="5">
        <v>45168</v>
      </c>
      <c r="C204" s="4" t="s">
        <v>39</v>
      </c>
      <c r="D204" s="4" t="s">
        <v>40</v>
      </c>
      <c r="E204" s="4" t="s">
        <v>49</v>
      </c>
      <c r="F204" s="4" t="s">
        <v>45</v>
      </c>
      <c r="G204" s="4">
        <v>136</v>
      </c>
      <c r="H204" s="4">
        <v>2.1800000000000002</v>
      </c>
      <c r="I204" s="4">
        <f t="shared" si="21"/>
        <v>296.48</v>
      </c>
      <c r="J204" s="4">
        <f t="shared" si="22"/>
        <v>7</v>
      </c>
      <c r="K204" s="4" t="str">
        <f t="shared" si="23"/>
        <v>ID07553East@gmail.com</v>
      </c>
      <c r="L204" s="4" t="str">
        <f t="shared" si="24"/>
        <v>30</v>
      </c>
      <c r="M204" s="4" t="str">
        <f t="shared" si="25"/>
        <v>08</v>
      </c>
      <c r="N204" s="4" t="str">
        <f t="shared" si="26"/>
        <v>2023</v>
      </c>
      <c r="O204" s="4" t="str">
        <f t="shared" si="27"/>
        <v>id07553east@gmail.com</v>
      </c>
      <c r="P204" s="4" t="s">
        <v>40</v>
      </c>
    </row>
    <row r="205" spans="1:17">
      <c r="A205" s="4" t="s">
        <v>268</v>
      </c>
      <c r="B205" s="5">
        <v>45171</v>
      </c>
      <c r="C205" s="4" t="s">
        <v>39</v>
      </c>
      <c r="D205" s="4" t="s">
        <v>40</v>
      </c>
      <c r="E205" s="4" t="s">
        <v>41</v>
      </c>
      <c r="F205" s="4" t="s">
        <v>60</v>
      </c>
      <c r="G205" s="4">
        <v>25</v>
      </c>
      <c r="H205" s="4">
        <v>1.77</v>
      </c>
      <c r="I205" s="4">
        <f t="shared" si="21"/>
        <v>44.25</v>
      </c>
      <c r="J205" s="4">
        <f t="shared" si="22"/>
        <v>36</v>
      </c>
      <c r="K205" s="4" t="str">
        <f t="shared" si="23"/>
        <v>ID07554East@gmail.com</v>
      </c>
      <c r="L205" s="4" t="str">
        <f t="shared" si="24"/>
        <v>02</v>
      </c>
      <c r="M205" s="4" t="str">
        <f t="shared" si="25"/>
        <v>09</v>
      </c>
      <c r="N205" s="4" t="str">
        <f t="shared" si="26"/>
        <v>2023</v>
      </c>
      <c r="O205" s="4" t="str">
        <f t="shared" si="27"/>
        <v>id07554east@gmail.com</v>
      </c>
      <c r="P205" s="4" t="s">
        <v>40</v>
      </c>
    </row>
    <row r="206" spans="1:17">
      <c r="A206" s="4" t="s">
        <v>269</v>
      </c>
      <c r="B206" s="5">
        <v>45174</v>
      </c>
      <c r="C206" s="4" t="s">
        <v>39</v>
      </c>
      <c r="D206" s="4" t="s">
        <v>40</v>
      </c>
      <c r="E206" s="4" t="s">
        <v>65</v>
      </c>
      <c r="F206" s="4" t="s">
        <v>45</v>
      </c>
      <c r="G206" s="4">
        <v>26</v>
      </c>
      <c r="H206" s="4">
        <v>3.15</v>
      </c>
      <c r="I206" s="4">
        <f t="shared" si="21"/>
        <v>81.899999999999991</v>
      </c>
      <c r="J206" s="4">
        <f t="shared" si="22"/>
        <v>22</v>
      </c>
      <c r="K206" s="4" t="str">
        <f t="shared" si="23"/>
        <v>ID07555East@gmail.com</v>
      </c>
      <c r="L206" s="4" t="str">
        <f t="shared" si="24"/>
        <v>05</v>
      </c>
      <c r="M206" s="4" t="str">
        <f t="shared" si="25"/>
        <v>09</v>
      </c>
      <c r="N206" s="4" t="str">
        <f t="shared" si="26"/>
        <v>2023</v>
      </c>
      <c r="O206" s="4" t="str">
        <f t="shared" si="27"/>
        <v>id07555east@gmail.com</v>
      </c>
      <c r="P206" s="4" t="s">
        <v>40</v>
      </c>
    </row>
    <row r="207" spans="1:17">
      <c r="A207" s="4" t="s">
        <v>270</v>
      </c>
      <c r="B207" s="5">
        <v>45177</v>
      </c>
      <c r="C207" s="4" t="s">
        <v>47</v>
      </c>
      <c r="D207" s="4" t="s">
        <v>48</v>
      </c>
      <c r="E207" s="4" t="s">
        <v>41</v>
      </c>
      <c r="F207" s="4" t="s">
        <v>150</v>
      </c>
      <c r="G207" s="4">
        <v>50</v>
      </c>
      <c r="H207" s="4">
        <v>1.87</v>
      </c>
      <c r="I207" s="4">
        <f t="shared" si="21"/>
        <v>93.5</v>
      </c>
      <c r="J207" s="4">
        <f t="shared" si="22"/>
        <v>18</v>
      </c>
      <c r="K207" s="4" t="str">
        <f t="shared" si="23"/>
        <v>ID07556West@gmail.com</v>
      </c>
      <c r="L207" s="4" t="str">
        <f t="shared" si="24"/>
        <v>08</v>
      </c>
      <c r="M207" s="4" t="str">
        <f t="shared" si="25"/>
        <v>09</v>
      </c>
      <c r="N207" s="4" t="str">
        <f t="shared" si="26"/>
        <v>2023</v>
      </c>
      <c r="O207" s="4" t="str">
        <f t="shared" si="27"/>
        <v>id07556west@gmail.com</v>
      </c>
      <c r="P207" s="4" t="s">
        <v>51</v>
      </c>
      <c r="Q207" s="4" t="s">
        <v>52</v>
      </c>
    </row>
    <row r="208" spans="1:17">
      <c r="A208" s="4" t="s">
        <v>271</v>
      </c>
      <c r="B208" s="5">
        <v>45180</v>
      </c>
      <c r="C208" s="4" t="s">
        <v>47</v>
      </c>
      <c r="D208" s="4" t="s">
        <v>48</v>
      </c>
      <c r="E208" s="4" t="s">
        <v>49</v>
      </c>
      <c r="F208" s="4" t="s">
        <v>79</v>
      </c>
      <c r="G208" s="4">
        <v>79</v>
      </c>
      <c r="H208" s="4">
        <v>2.84</v>
      </c>
      <c r="I208" s="4">
        <f t="shared" si="21"/>
        <v>224.35999999999999</v>
      </c>
      <c r="J208" s="4">
        <f t="shared" si="22"/>
        <v>9</v>
      </c>
      <c r="K208" s="4" t="str">
        <f t="shared" si="23"/>
        <v>ID07557West@gmail.com</v>
      </c>
      <c r="L208" s="4" t="str">
        <f t="shared" si="24"/>
        <v>11</v>
      </c>
      <c r="M208" s="4" t="str">
        <f t="shared" si="25"/>
        <v>09</v>
      </c>
      <c r="N208" s="4" t="str">
        <f t="shared" si="26"/>
        <v>2023</v>
      </c>
      <c r="O208" s="4" t="str">
        <f t="shared" si="27"/>
        <v>id07557west@gmail.com</v>
      </c>
      <c r="P208" s="4" t="s">
        <v>51</v>
      </c>
      <c r="Q208" s="4" t="s">
        <v>52</v>
      </c>
    </row>
    <row r="209" spans="1:17">
      <c r="A209" s="4" t="s">
        <v>272</v>
      </c>
      <c r="B209" s="5">
        <v>45183</v>
      </c>
      <c r="C209" s="4" t="s">
        <v>39</v>
      </c>
      <c r="D209" s="4" t="s">
        <v>54</v>
      </c>
      <c r="E209" s="4" t="s">
        <v>41</v>
      </c>
      <c r="F209" s="4" t="s">
        <v>77</v>
      </c>
      <c r="G209" s="4">
        <v>30</v>
      </c>
      <c r="H209" s="4">
        <v>1.77</v>
      </c>
      <c r="I209" s="4">
        <f t="shared" si="21"/>
        <v>53.1</v>
      </c>
      <c r="J209" s="4">
        <f t="shared" si="22"/>
        <v>31</v>
      </c>
      <c r="K209" s="4" t="str">
        <f t="shared" si="23"/>
        <v>ID07558East@gmail.com</v>
      </c>
      <c r="L209" s="4" t="str">
        <f t="shared" si="24"/>
        <v>14</v>
      </c>
      <c r="M209" s="4" t="str">
        <f t="shared" si="25"/>
        <v>09</v>
      </c>
      <c r="N209" s="4" t="str">
        <f t="shared" si="26"/>
        <v>2023</v>
      </c>
      <c r="O209" s="4" t="str">
        <f t="shared" si="27"/>
        <v>id07558east@gmail.com</v>
      </c>
      <c r="P209" s="4" t="s">
        <v>56</v>
      </c>
      <c r="Q209" s="4" t="s">
        <v>57</v>
      </c>
    </row>
    <row r="210" spans="1:17">
      <c r="A210" s="4" t="s">
        <v>273</v>
      </c>
      <c r="B210" s="5">
        <v>45186</v>
      </c>
      <c r="C210" s="4" t="s">
        <v>39</v>
      </c>
      <c r="D210" s="4" t="s">
        <v>54</v>
      </c>
      <c r="E210" s="4" t="s">
        <v>65</v>
      </c>
      <c r="F210" s="4" t="s">
        <v>45</v>
      </c>
      <c r="G210" s="4">
        <v>20</v>
      </c>
      <c r="H210" s="4">
        <v>1.68</v>
      </c>
      <c r="I210" s="4">
        <f t="shared" si="21"/>
        <v>33.6</v>
      </c>
      <c r="J210" s="4">
        <f t="shared" si="22"/>
        <v>35</v>
      </c>
      <c r="K210" s="4" t="str">
        <f t="shared" si="23"/>
        <v>ID07559East@gmail.com</v>
      </c>
      <c r="L210" s="4" t="str">
        <f t="shared" si="24"/>
        <v>17</v>
      </c>
      <c r="M210" s="4" t="str">
        <f t="shared" si="25"/>
        <v>09</v>
      </c>
      <c r="N210" s="4" t="str">
        <f t="shared" si="26"/>
        <v>2023</v>
      </c>
      <c r="O210" s="4" t="str">
        <f t="shared" si="27"/>
        <v>id07559east@gmail.com</v>
      </c>
      <c r="P210" s="4" t="s">
        <v>56</v>
      </c>
      <c r="Q210" s="4" t="s">
        <v>57</v>
      </c>
    </row>
    <row r="211" spans="1:17">
      <c r="A211" s="4" t="s">
        <v>274</v>
      </c>
      <c r="B211" s="5">
        <v>45189</v>
      </c>
      <c r="C211" s="4" t="s">
        <v>47</v>
      </c>
      <c r="D211" s="4" t="s">
        <v>82</v>
      </c>
      <c r="E211" s="4" t="s">
        <v>41</v>
      </c>
      <c r="F211" s="4" t="s">
        <v>68</v>
      </c>
      <c r="G211" s="4">
        <v>49</v>
      </c>
      <c r="H211" s="4">
        <v>1.77</v>
      </c>
      <c r="I211" s="4">
        <f t="shared" si="21"/>
        <v>86.73</v>
      </c>
      <c r="J211" s="4">
        <f t="shared" si="22"/>
        <v>19</v>
      </c>
      <c r="K211" s="4" t="str">
        <f t="shared" si="23"/>
        <v>ID07560West@gmail.com</v>
      </c>
      <c r="L211" s="4" t="str">
        <f t="shared" si="24"/>
        <v>20</v>
      </c>
      <c r="M211" s="4" t="str">
        <f t="shared" si="25"/>
        <v>09</v>
      </c>
      <c r="N211" s="4" t="str">
        <f t="shared" si="26"/>
        <v>2023</v>
      </c>
      <c r="O211" s="4" t="str">
        <f t="shared" si="27"/>
        <v>id07560west@gmail.com</v>
      </c>
      <c r="P211" s="4" t="s">
        <v>83</v>
      </c>
      <c r="Q211" s="4" t="s">
        <v>84</v>
      </c>
    </row>
    <row r="212" spans="1:17">
      <c r="A212" s="4" t="s">
        <v>275</v>
      </c>
      <c r="B212" s="5">
        <v>45192</v>
      </c>
      <c r="C212" s="4" t="s">
        <v>39</v>
      </c>
      <c r="D212" s="4" t="s">
        <v>276</v>
      </c>
      <c r="E212" s="4" t="s">
        <v>49</v>
      </c>
      <c r="F212" s="4" t="s">
        <v>45</v>
      </c>
      <c r="G212" s="4">
        <v>40</v>
      </c>
      <c r="H212" s="4">
        <v>2.1800000000000002</v>
      </c>
      <c r="I212" s="4">
        <f t="shared" si="21"/>
        <v>87.2</v>
      </c>
      <c r="J212" s="4">
        <f t="shared" si="22"/>
        <v>18</v>
      </c>
      <c r="K212" s="4" t="str">
        <f t="shared" si="23"/>
        <v>ID07561East@gmail.com</v>
      </c>
      <c r="L212" s="4" t="str">
        <f t="shared" si="24"/>
        <v>23</v>
      </c>
      <c r="M212" s="4" t="str">
        <f t="shared" si="25"/>
        <v>09</v>
      </c>
      <c r="N212" s="4" t="str">
        <f t="shared" si="26"/>
        <v>2023</v>
      </c>
      <c r="O212" s="4" t="str">
        <f t="shared" si="27"/>
        <v>id07561east@gmail.com</v>
      </c>
      <c r="Q212" s="4" t="s">
        <v>40</v>
      </c>
    </row>
    <row r="213" spans="1:17">
      <c r="A213" s="4" t="s">
        <v>277</v>
      </c>
      <c r="B213" s="5">
        <v>45195</v>
      </c>
      <c r="C213" s="4" t="s">
        <v>39</v>
      </c>
      <c r="D213" s="4" t="s">
        <v>40</v>
      </c>
      <c r="E213" s="4" t="s">
        <v>41</v>
      </c>
      <c r="F213" s="4" t="s">
        <v>60</v>
      </c>
      <c r="G213" s="4">
        <v>31</v>
      </c>
      <c r="H213" s="4">
        <v>1.77</v>
      </c>
      <c r="I213" s="4">
        <f t="shared" si="21"/>
        <v>54.87</v>
      </c>
      <c r="J213" s="4">
        <f t="shared" si="22"/>
        <v>28</v>
      </c>
      <c r="K213" s="4" t="str">
        <f t="shared" si="23"/>
        <v>ID07562East@gmail.com</v>
      </c>
      <c r="L213" s="4" t="str">
        <f t="shared" si="24"/>
        <v>26</v>
      </c>
      <c r="M213" s="4" t="str">
        <f t="shared" si="25"/>
        <v>09</v>
      </c>
      <c r="N213" s="4" t="str">
        <f t="shared" si="26"/>
        <v>2023</v>
      </c>
      <c r="O213" s="4" t="str">
        <f t="shared" si="27"/>
        <v>id07562east@gmail.com</v>
      </c>
      <c r="P213" s="4" t="s">
        <v>40</v>
      </c>
    </row>
    <row r="214" spans="1:17">
      <c r="A214" s="4" t="s">
        <v>278</v>
      </c>
      <c r="B214" s="5">
        <v>45198</v>
      </c>
      <c r="C214" s="4" t="s">
        <v>39</v>
      </c>
      <c r="D214" s="4" t="s">
        <v>40</v>
      </c>
      <c r="E214" s="4" t="s">
        <v>65</v>
      </c>
      <c r="F214" s="4" t="s">
        <v>45</v>
      </c>
      <c r="G214" s="4">
        <v>21</v>
      </c>
      <c r="H214" s="4">
        <v>3.15</v>
      </c>
      <c r="I214" s="4">
        <f t="shared" si="21"/>
        <v>66.149999999999991</v>
      </c>
      <c r="J214" s="4">
        <f t="shared" si="22"/>
        <v>24</v>
      </c>
      <c r="K214" s="4" t="str">
        <f t="shared" si="23"/>
        <v>ID07563East@gmail.com</v>
      </c>
      <c r="L214" s="4" t="str">
        <f t="shared" si="24"/>
        <v>29</v>
      </c>
      <c r="M214" s="4" t="str">
        <f t="shared" si="25"/>
        <v>09</v>
      </c>
      <c r="N214" s="4" t="str">
        <f t="shared" si="26"/>
        <v>2023</v>
      </c>
      <c r="O214" s="4" t="str">
        <f t="shared" si="27"/>
        <v>id07563east@gmail.com</v>
      </c>
      <c r="P214" s="4" t="s">
        <v>40</v>
      </c>
    </row>
    <row r="215" spans="1:17">
      <c r="A215" s="4" t="s">
        <v>279</v>
      </c>
      <c r="B215" s="5">
        <v>45201</v>
      </c>
      <c r="C215" s="4" t="s">
        <v>47</v>
      </c>
      <c r="D215" s="4" t="s">
        <v>48</v>
      </c>
      <c r="E215" s="4" t="s">
        <v>41</v>
      </c>
      <c r="F215" s="4" t="s">
        <v>150</v>
      </c>
      <c r="G215" s="4">
        <v>43</v>
      </c>
      <c r="H215" s="4">
        <v>1.87</v>
      </c>
      <c r="I215" s="4">
        <f t="shared" si="21"/>
        <v>80.410000000000011</v>
      </c>
      <c r="J215" s="4">
        <f t="shared" si="22"/>
        <v>18</v>
      </c>
      <c r="K215" s="4" t="str">
        <f t="shared" si="23"/>
        <v>ID07564West@gmail.com</v>
      </c>
      <c r="L215" s="4" t="str">
        <f t="shared" si="24"/>
        <v>02</v>
      </c>
      <c r="M215" s="4" t="str">
        <f t="shared" si="25"/>
        <v>10</v>
      </c>
      <c r="N215" s="4" t="str">
        <f t="shared" si="26"/>
        <v>2023</v>
      </c>
      <c r="O215" s="4" t="str">
        <f t="shared" si="27"/>
        <v>id07564west@gmail.com</v>
      </c>
      <c r="P215" s="4" t="s">
        <v>51</v>
      </c>
      <c r="Q215" s="4" t="s">
        <v>52</v>
      </c>
    </row>
    <row r="216" spans="1:17">
      <c r="A216" s="4" t="s">
        <v>280</v>
      </c>
      <c r="B216" s="5">
        <v>45204</v>
      </c>
      <c r="C216" s="4" t="s">
        <v>47</v>
      </c>
      <c r="D216" s="4" t="s">
        <v>48</v>
      </c>
      <c r="E216" s="4" t="s">
        <v>49</v>
      </c>
      <c r="F216" s="4" t="s">
        <v>79</v>
      </c>
      <c r="G216" s="4">
        <v>47</v>
      </c>
      <c r="H216" s="4">
        <v>2.84</v>
      </c>
      <c r="I216" s="4">
        <f t="shared" si="21"/>
        <v>133.47999999999999</v>
      </c>
      <c r="J216" s="4">
        <f t="shared" si="22"/>
        <v>12</v>
      </c>
      <c r="K216" s="4" t="str">
        <f t="shared" si="23"/>
        <v>ID07565West@gmail.com</v>
      </c>
      <c r="L216" s="4" t="str">
        <f t="shared" si="24"/>
        <v>05</v>
      </c>
      <c r="M216" s="4" t="str">
        <f t="shared" si="25"/>
        <v>10</v>
      </c>
      <c r="N216" s="4" t="str">
        <f t="shared" si="26"/>
        <v>2023</v>
      </c>
      <c r="O216" s="4" t="str">
        <f t="shared" si="27"/>
        <v>id07565west@gmail.com</v>
      </c>
      <c r="P216" s="4" t="s">
        <v>51</v>
      </c>
      <c r="Q216" s="4" t="s">
        <v>52</v>
      </c>
    </row>
    <row r="217" spans="1:17">
      <c r="A217" s="4" t="s">
        <v>281</v>
      </c>
      <c r="B217" s="5">
        <v>45207</v>
      </c>
      <c r="C217" s="4" t="s">
        <v>39</v>
      </c>
      <c r="D217" s="4" t="s">
        <v>54</v>
      </c>
      <c r="E217" s="4" t="s">
        <v>49</v>
      </c>
      <c r="F217" s="4" t="s">
        <v>77</v>
      </c>
      <c r="G217" s="4">
        <v>175</v>
      </c>
      <c r="H217" s="4">
        <v>2.1800000000000002</v>
      </c>
      <c r="I217" s="4">
        <f t="shared" si="21"/>
        <v>381.5</v>
      </c>
      <c r="J217" s="4">
        <f t="shared" si="22"/>
        <v>3</v>
      </c>
      <c r="K217" s="4" t="str">
        <f t="shared" si="23"/>
        <v>ID07566East@gmail.com</v>
      </c>
      <c r="L217" s="4" t="str">
        <f t="shared" si="24"/>
        <v>08</v>
      </c>
      <c r="M217" s="4" t="str">
        <f t="shared" si="25"/>
        <v>10</v>
      </c>
      <c r="N217" s="4" t="str">
        <f t="shared" si="26"/>
        <v>2023</v>
      </c>
      <c r="O217" s="4" t="str">
        <f t="shared" si="27"/>
        <v>id07566east@gmail.com</v>
      </c>
      <c r="P217" s="4" t="s">
        <v>56</v>
      </c>
      <c r="Q217" s="4" t="s">
        <v>57</v>
      </c>
    </row>
    <row r="218" spans="1:17">
      <c r="A218" s="4" t="s">
        <v>282</v>
      </c>
      <c r="B218" s="5">
        <v>45210</v>
      </c>
      <c r="C218" s="4" t="s">
        <v>39</v>
      </c>
      <c r="D218" s="4" t="s">
        <v>54</v>
      </c>
      <c r="E218" s="4" t="s">
        <v>49</v>
      </c>
      <c r="F218" s="4" t="s">
        <v>60</v>
      </c>
      <c r="G218" s="4">
        <v>23</v>
      </c>
      <c r="H218" s="4">
        <v>1.87</v>
      </c>
      <c r="I218" s="4">
        <f t="shared" si="21"/>
        <v>43.010000000000005</v>
      </c>
      <c r="J218" s="4">
        <f t="shared" si="22"/>
        <v>25</v>
      </c>
      <c r="K218" s="4" t="str">
        <f t="shared" si="23"/>
        <v>ID07567East@gmail.com</v>
      </c>
      <c r="L218" s="4" t="str">
        <f t="shared" si="24"/>
        <v>11</v>
      </c>
      <c r="M218" s="4" t="str">
        <f t="shared" si="25"/>
        <v>10</v>
      </c>
      <c r="N218" s="4" t="str">
        <f t="shared" si="26"/>
        <v>2023</v>
      </c>
      <c r="O218" s="4" t="str">
        <f t="shared" si="27"/>
        <v>id07567east@gmail.com</v>
      </c>
      <c r="P218" s="4" t="s">
        <v>56</v>
      </c>
      <c r="Q218" s="4" t="s">
        <v>57</v>
      </c>
    </row>
    <row r="219" spans="1:17">
      <c r="A219" s="4" t="s">
        <v>283</v>
      </c>
      <c r="B219" s="5">
        <v>45213</v>
      </c>
      <c r="C219" s="4" t="s">
        <v>47</v>
      </c>
      <c r="D219" s="4" t="s">
        <v>82</v>
      </c>
      <c r="E219" s="4" t="s">
        <v>41</v>
      </c>
      <c r="F219" s="4" t="s">
        <v>55</v>
      </c>
      <c r="G219" s="4">
        <v>40</v>
      </c>
      <c r="H219" s="4">
        <v>1.77</v>
      </c>
      <c r="I219" s="4">
        <f t="shared" si="21"/>
        <v>70.8</v>
      </c>
      <c r="J219" s="4">
        <f t="shared" si="22"/>
        <v>19</v>
      </c>
      <c r="K219" s="4" t="str">
        <f t="shared" si="23"/>
        <v>ID07568West@gmail.com</v>
      </c>
      <c r="L219" s="4" t="str">
        <f t="shared" si="24"/>
        <v>14</v>
      </c>
      <c r="M219" s="4" t="str">
        <f t="shared" si="25"/>
        <v>10</v>
      </c>
      <c r="N219" s="4" t="str">
        <f t="shared" si="26"/>
        <v>2023</v>
      </c>
      <c r="O219" s="4" t="str">
        <f t="shared" si="27"/>
        <v>id07568west@gmail.com</v>
      </c>
      <c r="P219" s="4" t="s">
        <v>83</v>
      </c>
      <c r="Q219" s="4" t="s">
        <v>84</v>
      </c>
    </row>
    <row r="220" spans="1:17">
      <c r="A220" s="4" t="s">
        <v>284</v>
      </c>
      <c r="B220" s="5">
        <v>45216</v>
      </c>
      <c r="C220" s="4" t="s">
        <v>39</v>
      </c>
      <c r="D220" s="4" t="s">
        <v>40</v>
      </c>
      <c r="E220" s="4" t="s">
        <v>49</v>
      </c>
      <c r="F220" s="4" t="s">
        <v>45</v>
      </c>
      <c r="G220" s="4">
        <v>87</v>
      </c>
      <c r="H220" s="4">
        <v>2.1800000000000002</v>
      </c>
      <c r="I220" s="4">
        <f t="shared" si="21"/>
        <v>189.66000000000003</v>
      </c>
      <c r="J220" s="4">
        <f t="shared" si="22"/>
        <v>8</v>
      </c>
      <c r="K220" s="4" t="str">
        <f t="shared" si="23"/>
        <v>ID07569East@gmail.com</v>
      </c>
      <c r="L220" s="4" t="str">
        <f t="shared" si="24"/>
        <v>17</v>
      </c>
      <c r="M220" s="4" t="str">
        <f t="shared" si="25"/>
        <v>10</v>
      </c>
      <c r="N220" s="4" t="str">
        <f t="shared" si="26"/>
        <v>2023</v>
      </c>
      <c r="O220" s="4" t="str">
        <f t="shared" si="27"/>
        <v>id07569east@gmail.com</v>
      </c>
      <c r="P220" s="4" t="s">
        <v>40</v>
      </c>
    </row>
    <row r="221" spans="1:17">
      <c r="A221" s="4" t="s">
        <v>285</v>
      </c>
      <c r="B221" s="5">
        <v>45219</v>
      </c>
      <c r="C221" s="4" t="s">
        <v>39</v>
      </c>
      <c r="D221" s="4" t="s">
        <v>40</v>
      </c>
      <c r="E221" s="4" t="s">
        <v>41</v>
      </c>
      <c r="F221" s="4" t="s">
        <v>60</v>
      </c>
      <c r="G221" s="4">
        <v>43</v>
      </c>
      <c r="H221" s="4">
        <v>1.77</v>
      </c>
      <c r="I221" s="4">
        <f t="shared" si="21"/>
        <v>76.11</v>
      </c>
      <c r="J221" s="4">
        <f t="shared" si="22"/>
        <v>16</v>
      </c>
      <c r="K221" s="4" t="str">
        <f t="shared" si="23"/>
        <v>ID07570East@gmail.com</v>
      </c>
      <c r="L221" s="4" t="str">
        <f t="shared" si="24"/>
        <v>20</v>
      </c>
      <c r="M221" s="4" t="str">
        <f t="shared" si="25"/>
        <v>10</v>
      </c>
      <c r="N221" s="4" t="str">
        <f t="shared" si="26"/>
        <v>2023</v>
      </c>
      <c r="O221" s="4" t="str">
        <f t="shared" si="27"/>
        <v>id07570east@gmail.com</v>
      </c>
      <c r="P221" s="4" t="s">
        <v>40</v>
      </c>
    </row>
    <row r="222" spans="1:17">
      <c r="A222" s="4" t="s">
        <v>286</v>
      </c>
      <c r="B222" s="5">
        <v>45222</v>
      </c>
      <c r="C222" s="4" t="s">
        <v>39</v>
      </c>
      <c r="D222" s="4" t="s">
        <v>40</v>
      </c>
      <c r="E222" s="4" t="s">
        <v>44</v>
      </c>
      <c r="F222" s="4" t="s">
        <v>45</v>
      </c>
      <c r="G222" s="4">
        <v>30</v>
      </c>
      <c r="H222" s="4">
        <v>3.49</v>
      </c>
      <c r="I222" s="4">
        <f t="shared" si="21"/>
        <v>104.7</v>
      </c>
      <c r="J222" s="4">
        <f t="shared" si="22"/>
        <v>12</v>
      </c>
      <c r="K222" s="4" t="str">
        <f t="shared" si="23"/>
        <v>ID07571East@gmail.com</v>
      </c>
      <c r="L222" s="4" t="str">
        <f t="shared" si="24"/>
        <v>23</v>
      </c>
      <c r="M222" s="4" t="str">
        <f t="shared" si="25"/>
        <v>10</v>
      </c>
      <c r="N222" s="4" t="str">
        <f t="shared" si="26"/>
        <v>2023</v>
      </c>
      <c r="O222" s="4" t="str">
        <f t="shared" si="27"/>
        <v>id07571east@gmail.com</v>
      </c>
      <c r="P222" s="4" t="s">
        <v>40</v>
      </c>
    </row>
    <row r="223" spans="1:17">
      <c r="A223" s="4" t="s">
        <v>287</v>
      </c>
      <c r="B223" s="5">
        <v>45225</v>
      </c>
      <c r="C223" s="4" t="s">
        <v>47</v>
      </c>
      <c r="D223" s="4" t="s">
        <v>48</v>
      </c>
      <c r="E223" s="4" t="s">
        <v>41</v>
      </c>
      <c r="F223" s="4" t="s">
        <v>50</v>
      </c>
      <c r="G223" s="4">
        <v>35</v>
      </c>
      <c r="H223" s="4">
        <v>1.77</v>
      </c>
      <c r="I223" s="4">
        <f t="shared" si="21"/>
        <v>61.95</v>
      </c>
      <c r="J223" s="4">
        <f t="shared" si="22"/>
        <v>18</v>
      </c>
      <c r="K223" s="4" t="str">
        <f t="shared" si="23"/>
        <v>ID07572West@gmail.com</v>
      </c>
      <c r="L223" s="4" t="str">
        <f t="shared" si="24"/>
        <v>26</v>
      </c>
      <c r="M223" s="4" t="str">
        <f t="shared" si="25"/>
        <v>10</v>
      </c>
      <c r="N223" s="4" t="str">
        <f t="shared" si="26"/>
        <v>2023</v>
      </c>
      <c r="O223" s="4" t="str">
        <f t="shared" si="27"/>
        <v>id07572west@gmail.com</v>
      </c>
      <c r="P223" s="4" t="s">
        <v>51</v>
      </c>
      <c r="Q223" s="4" t="s">
        <v>52</v>
      </c>
    </row>
    <row r="224" spans="1:17">
      <c r="A224" s="4" t="s">
        <v>288</v>
      </c>
      <c r="B224" s="5">
        <v>45228</v>
      </c>
      <c r="C224" s="4" t="s">
        <v>39</v>
      </c>
      <c r="D224" s="4" t="s">
        <v>54</v>
      </c>
      <c r="E224" s="4" t="s">
        <v>41</v>
      </c>
      <c r="F224" s="4" t="s">
        <v>45</v>
      </c>
      <c r="G224" s="4">
        <v>57</v>
      </c>
      <c r="H224" s="4">
        <v>1.87</v>
      </c>
      <c r="I224" s="4">
        <f t="shared" si="21"/>
        <v>106.59</v>
      </c>
      <c r="J224" s="4">
        <f t="shared" si="22"/>
        <v>11</v>
      </c>
      <c r="K224" s="4" t="str">
        <f t="shared" si="23"/>
        <v>ID07573East@gmail.com</v>
      </c>
      <c r="L224" s="4" t="str">
        <f t="shared" si="24"/>
        <v>29</v>
      </c>
      <c r="M224" s="4" t="str">
        <f t="shared" si="25"/>
        <v>10</v>
      </c>
      <c r="N224" s="4" t="str">
        <f t="shared" si="26"/>
        <v>2023</v>
      </c>
      <c r="O224" s="4" t="str">
        <f t="shared" si="27"/>
        <v>id07573east@gmail.com</v>
      </c>
      <c r="P224" s="4" t="s">
        <v>56</v>
      </c>
      <c r="Q224" s="4" t="s">
        <v>57</v>
      </c>
    </row>
    <row r="225" spans="1:17">
      <c r="A225" s="4" t="s">
        <v>289</v>
      </c>
      <c r="B225" s="5">
        <v>45231</v>
      </c>
      <c r="C225" s="4" t="s">
        <v>39</v>
      </c>
      <c r="D225" s="4" t="s">
        <v>54</v>
      </c>
      <c r="E225" s="4" t="s">
        <v>65</v>
      </c>
      <c r="F225" s="4" t="s">
        <v>79</v>
      </c>
      <c r="G225" s="4">
        <v>25</v>
      </c>
      <c r="H225" s="4">
        <v>1.68</v>
      </c>
      <c r="I225" s="4">
        <f t="shared" si="21"/>
        <v>42</v>
      </c>
      <c r="J225" s="4">
        <f t="shared" si="22"/>
        <v>19</v>
      </c>
      <c r="K225" s="4" t="str">
        <f t="shared" si="23"/>
        <v>ID07574East@gmail.com</v>
      </c>
      <c r="L225" s="4" t="str">
        <f t="shared" si="24"/>
        <v>01</v>
      </c>
      <c r="M225" s="4" t="str">
        <f t="shared" si="25"/>
        <v>11</v>
      </c>
      <c r="N225" s="4" t="str">
        <f t="shared" si="26"/>
        <v>2023</v>
      </c>
      <c r="O225" s="4" t="str">
        <f t="shared" si="27"/>
        <v>id07574east@gmail.com</v>
      </c>
      <c r="P225" s="4" t="s">
        <v>56</v>
      </c>
      <c r="Q225" s="4" t="s">
        <v>57</v>
      </c>
    </row>
    <row r="226" spans="1:17">
      <c r="A226" s="4" t="s">
        <v>290</v>
      </c>
      <c r="B226" s="5">
        <v>45234</v>
      </c>
      <c r="C226" s="4" t="s">
        <v>47</v>
      </c>
      <c r="D226" s="4" t="s">
        <v>82</v>
      </c>
      <c r="E226" s="4" t="s">
        <v>49</v>
      </c>
      <c r="F226" s="4" t="s">
        <v>68</v>
      </c>
      <c r="G226" s="4">
        <v>24</v>
      </c>
      <c r="H226" s="4">
        <v>1.87</v>
      </c>
      <c r="I226" s="4">
        <f t="shared" si="21"/>
        <v>44.88</v>
      </c>
      <c r="J226" s="4">
        <f t="shared" si="22"/>
        <v>18</v>
      </c>
      <c r="K226" s="4" t="str">
        <f t="shared" si="23"/>
        <v>ID07575West@gmail.com</v>
      </c>
      <c r="L226" s="4" t="str">
        <f t="shared" si="24"/>
        <v>04</v>
      </c>
      <c r="M226" s="4" t="str">
        <f t="shared" si="25"/>
        <v>11</v>
      </c>
      <c r="N226" s="4" t="str">
        <f t="shared" si="26"/>
        <v>2023</v>
      </c>
      <c r="O226" s="4" t="str">
        <f t="shared" si="27"/>
        <v>id07575west@gmail.com</v>
      </c>
      <c r="P226" s="4" t="s">
        <v>83</v>
      </c>
      <c r="Q226" s="4" t="s">
        <v>84</v>
      </c>
    </row>
    <row r="227" spans="1:17">
      <c r="A227" s="4" t="s">
        <v>291</v>
      </c>
      <c r="B227" s="5">
        <v>45237</v>
      </c>
      <c r="C227" s="4" t="s">
        <v>39</v>
      </c>
      <c r="D227" s="4" t="s">
        <v>40</v>
      </c>
      <c r="E227" s="4" t="s">
        <v>41</v>
      </c>
      <c r="F227" s="4" t="s">
        <v>55</v>
      </c>
      <c r="G227" s="4">
        <v>83</v>
      </c>
      <c r="H227" s="4">
        <v>1.87</v>
      </c>
      <c r="I227" s="4">
        <f t="shared" si="21"/>
        <v>155.21</v>
      </c>
      <c r="J227" s="4">
        <f t="shared" si="22"/>
        <v>9</v>
      </c>
      <c r="K227" s="4" t="str">
        <f t="shared" si="23"/>
        <v>ID07576East@gmail.com</v>
      </c>
      <c r="L227" s="4" t="str">
        <f t="shared" si="24"/>
        <v>07</v>
      </c>
      <c r="M227" s="4" t="str">
        <f t="shared" si="25"/>
        <v>11</v>
      </c>
      <c r="N227" s="4" t="str">
        <f t="shared" si="26"/>
        <v>2023</v>
      </c>
      <c r="O227" s="4" t="str">
        <f t="shared" si="27"/>
        <v>id07576east@gmail.com</v>
      </c>
      <c r="P227" s="4" t="s">
        <v>40</v>
      </c>
    </row>
    <row r="228" spans="1:17">
      <c r="A228" s="4" t="s">
        <v>292</v>
      </c>
      <c r="B228" s="5">
        <v>45240</v>
      </c>
      <c r="C228" s="4" t="s">
        <v>39</v>
      </c>
      <c r="D228" s="4" t="s">
        <v>40</v>
      </c>
      <c r="E228" s="4" t="s">
        <v>49</v>
      </c>
      <c r="F228" s="4" t="s">
        <v>79</v>
      </c>
      <c r="G228" s="4">
        <v>124</v>
      </c>
      <c r="H228" s="4">
        <v>2.84</v>
      </c>
      <c r="I228" s="4">
        <f t="shared" si="21"/>
        <v>352.15999999999997</v>
      </c>
      <c r="J228" s="4">
        <f t="shared" si="22"/>
        <v>3</v>
      </c>
      <c r="K228" s="4" t="str">
        <f t="shared" si="23"/>
        <v>ID07577East@gmail.com</v>
      </c>
      <c r="L228" s="4" t="str">
        <f t="shared" si="24"/>
        <v>10</v>
      </c>
      <c r="M228" s="4" t="str">
        <f t="shared" si="25"/>
        <v>11</v>
      </c>
      <c r="N228" s="4" t="str">
        <f t="shared" si="26"/>
        <v>2023</v>
      </c>
      <c r="O228" s="4" t="str">
        <f t="shared" si="27"/>
        <v>id07577east@gmail.com</v>
      </c>
      <c r="P228" s="4" t="s">
        <v>40</v>
      </c>
    </row>
    <row r="229" spans="1:17">
      <c r="A229" s="4" t="s">
        <v>293</v>
      </c>
      <c r="B229" s="5">
        <v>45243</v>
      </c>
      <c r="C229" s="4" t="s">
        <v>47</v>
      </c>
      <c r="D229" s="4" t="s">
        <v>48</v>
      </c>
      <c r="E229" s="4" t="s">
        <v>41</v>
      </c>
      <c r="F229" s="4" t="s">
        <v>77</v>
      </c>
      <c r="G229" s="4">
        <v>137</v>
      </c>
      <c r="H229" s="4">
        <v>1.77</v>
      </c>
      <c r="I229" s="4">
        <f t="shared" si="21"/>
        <v>242.49</v>
      </c>
      <c r="J229" s="4">
        <f t="shared" si="22"/>
        <v>6</v>
      </c>
      <c r="K229" s="4" t="str">
        <f t="shared" si="23"/>
        <v>ID07578West@gmail.com</v>
      </c>
      <c r="L229" s="4" t="str">
        <f t="shared" si="24"/>
        <v>13</v>
      </c>
      <c r="M229" s="4" t="str">
        <f t="shared" si="25"/>
        <v>11</v>
      </c>
      <c r="N229" s="4" t="str">
        <f t="shared" si="26"/>
        <v>2023</v>
      </c>
      <c r="O229" s="4" t="str">
        <f t="shared" si="27"/>
        <v>id07578west@gmail.com</v>
      </c>
      <c r="P229" s="4" t="s">
        <v>51</v>
      </c>
      <c r="Q229" s="4" t="s">
        <v>52</v>
      </c>
    </row>
    <row r="230" spans="1:17">
      <c r="A230" s="4" t="s">
        <v>294</v>
      </c>
      <c r="B230" s="5">
        <v>45246</v>
      </c>
      <c r="C230" s="4" t="s">
        <v>39</v>
      </c>
      <c r="D230" s="4" t="s">
        <v>54</v>
      </c>
      <c r="E230" s="4" t="s">
        <v>49</v>
      </c>
      <c r="F230" s="4" t="s">
        <v>45</v>
      </c>
      <c r="G230" s="4">
        <v>146</v>
      </c>
      <c r="H230" s="4">
        <v>2.1800000000000002</v>
      </c>
      <c r="I230" s="4">
        <f t="shared" si="21"/>
        <v>318.28000000000003</v>
      </c>
      <c r="J230" s="4">
        <f t="shared" si="22"/>
        <v>3</v>
      </c>
      <c r="K230" s="4" t="str">
        <f t="shared" si="23"/>
        <v>ID07579East@gmail.com</v>
      </c>
      <c r="L230" s="4" t="str">
        <f t="shared" si="24"/>
        <v>16</v>
      </c>
      <c r="M230" s="4" t="str">
        <f t="shared" si="25"/>
        <v>11</v>
      </c>
      <c r="N230" s="4" t="str">
        <f t="shared" si="26"/>
        <v>2023</v>
      </c>
      <c r="O230" s="4" t="str">
        <f t="shared" si="27"/>
        <v>id07579east@gmail.com</v>
      </c>
      <c r="P230" s="4" t="s">
        <v>56</v>
      </c>
      <c r="Q230" s="4" t="s">
        <v>57</v>
      </c>
    </row>
    <row r="231" spans="1:17">
      <c r="A231" s="4" t="s">
        <v>295</v>
      </c>
      <c r="B231" s="5">
        <v>45249</v>
      </c>
      <c r="C231" s="4" t="s">
        <v>39</v>
      </c>
      <c r="D231" s="4" t="s">
        <v>54</v>
      </c>
      <c r="E231" s="4" t="s">
        <v>49</v>
      </c>
      <c r="F231" s="4" t="s">
        <v>60</v>
      </c>
      <c r="G231" s="4">
        <v>34</v>
      </c>
      <c r="H231" s="4">
        <v>1.87</v>
      </c>
      <c r="I231" s="4">
        <f t="shared" si="21"/>
        <v>63.580000000000005</v>
      </c>
      <c r="J231" s="4">
        <f t="shared" si="22"/>
        <v>12</v>
      </c>
      <c r="K231" s="4" t="str">
        <f t="shared" si="23"/>
        <v>ID07580East@gmail.com</v>
      </c>
      <c r="L231" s="4" t="str">
        <f t="shared" si="24"/>
        <v>19</v>
      </c>
      <c r="M231" s="4" t="str">
        <f t="shared" si="25"/>
        <v>11</v>
      </c>
      <c r="N231" s="4" t="str">
        <f t="shared" si="26"/>
        <v>2023</v>
      </c>
      <c r="O231" s="4" t="str">
        <f t="shared" si="27"/>
        <v>id07580east@gmail.com</v>
      </c>
      <c r="P231" s="4" t="s">
        <v>56</v>
      </c>
      <c r="Q231" s="4" t="s">
        <v>57</v>
      </c>
    </row>
    <row r="232" spans="1:17">
      <c r="A232" s="4" t="s">
        <v>296</v>
      </c>
      <c r="B232" s="5">
        <v>45252</v>
      </c>
      <c r="C232" s="4" t="s">
        <v>47</v>
      </c>
      <c r="D232" s="4" t="s">
        <v>82</v>
      </c>
      <c r="E232" s="4" t="s">
        <v>41</v>
      </c>
      <c r="F232" s="4" t="s">
        <v>55</v>
      </c>
      <c r="G232" s="4">
        <v>20</v>
      </c>
      <c r="H232" s="4">
        <v>1.77</v>
      </c>
      <c r="I232" s="4">
        <f t="shared" si="21"/>
        <v>35.4</v>
      </c>
      <c r="J232" s="4">
        <f t="shared" si="22"/>
        <v>13</v>
      </c>
      <c r="K232" s="4" t="str">
        <f t="shared" si="23"/>
        <v>ID07581West@gmail.com</v>
      </c>
      <c r="L232" s="4" t="str">
        <f t="shared" si="24"/>
        <v>22</v>
      </c>
      <c r="M232" s="4" t="str">
        <f t="shared" si="25"/>
        <v>11</v>
      </c>
      <c r="N232" s="4" t="str">
        <f t="shared" si="26"/>
        <v>2023</v>
      </c>
      <c r="O232" s="4" t="str">
        <f t="shared" si="27"/>
        <v>id07581west@gmail.com</v>
      </c>
      <c r="P232" s="4" t="s">
        <v>83</v>
      </c>
      <c r="Q232" s="4" t="s">
        <v>84</v>
      </c>
    </row>
    <row r="233" spans="1:17">
      <c r="A233" s="4" t="s">
        <v>297</v>
      </c>
      <c r="B233" s="5">
        <v>45255</v>
      </c>
      <c r="C233" s="4" t="s">
        <v>39</v>
      </c>
      <c r="D233" s="4" t="s">
        <v>40</v>
      </c>
      <c r="E233" s="4" t="s">
        <v>49</v>
      </c>
      <c r="F233" s="4" t="s">
        <v>45</v>
      </c>
      <c r="G233" s="4">
        <v>139</v>
      </c>
      <c r="H233" s="4">
        <v>2.1800000000000002</v>
      </c>
      <c r="I233" s="4">
        <f t="shared" si="21"/>
        <v>303.02000000000004</v>
      </c>
      <c r="J233" s="4">
        <f t="shared" si="22"/>
        <v>3</v>
      </c>
      <c r="K233" s="4" t="str">
        <f t="shared" si="23"/>
        <v>ID07582East@gmail.com</v>
      </c>
      <c r="L233" s="4" t="str">
        <f t="shared" si="24"/>
        <v>25</v>
      </c>
      <c r="M233" s="4" t="str">
        <f t="shared" si="25"/>
        <v>11</v>
      </c>
      <c r="N233" s="4" t="str">
        <f t="shared" si="26"/>
        <v>2023</v>
      </c>
      <c r="O233" s="4" t="str">
        <f t="shared" si="27"/>
        <v>id07582east@gmail.com</v>
      </c>
      <c r="P233" s="4" t="s">
        <v>40</v>
      </c>
    </row>
    <row r="234" spans="1:17">
      <c r="A234" s="4" t="s">
        <v>298</v>
      </c>
      <c r="B234" s="5">
        <v>45258</v>
      </c>
      <c r="C234" s="4" t="s">
        <v>39</v>
      </c>
      <c r="D234" s="4" t="s">
        <v>40</v>
      </c>
      <c r="E234" s="4" t="s">
        <v>49</v>
      </c>
      <c r="F234" s="4" t="s">
        <v>60</v>
      </c>
      <c r="G234" s="4">
        <v>211</v>
      </c>
      <c r="H234" s="4">
        <v>1.87</v>
      </c>
      <c r="I234" s="4">
        <f t="shared" si="21"/>
        <v>394.57000000000005</v>
      </c>
      <c r="J234" s="4">
        <f t="shared" si="22"/>
        <v>2</v>
      </c>
      <c r="K234" s="4" t="str">
        <f t="shared" si="23"/>
        <v>ID07583East@gmail.com</v>
      </c>
      <c r="L234" s="4" t="str">
        <f t="shared" si="24"/>
        <v>28</v>
      </c>
      <c r="M234" s="4" t="str">
        <f t="shared" si="25"/>
        <v>11</v>
      </c>
      <c r="N234" s="4" t="str">
        <f>TEXT(B234,"yyyy")</f>
        <v>2023</v>
      </c>
      <c r="O234" s="4" t="str">
        <f t="shared" si="27"/>
        <v>id07583east@gmail.com</v>
      </c>
      <c r="P234" s="4" t="s">
        <v>40</v>
      </c>
    </row>
    <row r="235" spans="1:17">
      <c r="A235" s="4" t="s">
        <v>299</v>
      </c>
      <c r="B235" s="5">
        <v>45261</v>
      </c>
      <c r="C235" s="4" t="s">
        <v>39</v>
      </c>
      <c r="D235" s="4" t="s">
        <v>40</v>
      </c>
      <c r="E235" s="4" t="s">
        <v>44</v>
      </c>
      <c r="F235" s="4" t="s">
        <v>55</v>
      </c>
      <c r="G235" s="4">
        <v>20</v>
      </c>
      <c r="H235" s="4">
        <v>1.49</v>
      </c>
      <c r="I235" s="4">
        <f t="shared" si="21"/>
        <v>29.8</v>
      </c>
      <c r="J235" s="4">
        <f t="shared" si="22"/>
        <v>11</v>
      </c>
      <c r="K235" s="4" t="str">
        <f>CONCATENATE(A235, C235,"@gmail.com")</f>
        <v>ID07584East@gmail.com</v>
      </c>
      <c r="L235" s="4" t="str">
        <f t="shared" si="24"/>
        <v>01</v>
      </c>
      <c r="M235" s="4" t="str">
        <f t="shared" si="25"/>
        <v>12</v>
      </c>
      <c r="N235" s="4" t="str">
        <f t="shared" si="26"/>
        <v>2023</v>
      </c>
      <c r="O235" s="4" t="str">
        <f t="shared" si="27"/>
        <v>id07584east@gmail.com</v>
      </c>
      <c r="P235" s="4" t="s">
        <v>40</v>
      </c>
    </row>
    <row r="236" spans="1:17">
      <c r="A236" s="4" t="s">
        <v>300</v>
      </c>
      <c r="B236" s="5">
        <v>45264</v>
      </c>
      <c r="C236" s="4" t="s">
        <v>47</v>
      </c>
      <c r="D236" s="4" t="s">
        <v>48</v>
      </c>
      <c r="E236" s="4" t="s">
        <v>41</v>
      </c>
      <c r="F236" s="4" t="s">
        <v>50</v>
      </c>
      <c r="G236" s="4">
        <v>42</v>
      </c>
      <c r="H236" s="4">
        <v>1.87</v>
      </c>
      <c r="I236" s="4">
        <f t="shared" si="21"/>
        <v>78.540000000000006</v>
      </c>
      <c r="J236" s="4">
        <f t="shared" si="22"/>
        <v>7</v>
      </c>
      <c r="K236" s="4" t="str">
        <f t="shared" si="23"/>
        <v>ID07585West@gmail.com</v>
      </c>
      <c r="L236" s="4" t="str">
        <f t="shared" si="24"/>
        <v>04</v>
      </c>
      <c r="M236" s="4" t="str">
        <f t="shared" si="25"/>
        <v>12</v>
      </c>
      <c r="N236" s="4" t="str">
        <f t="shared" si="26"/>
        <v>2023</v>
      </c>
      <c r="O236" s="4" t="str">
        <f t="shared" si="27"/>
        <v>id07585west@gmail.com</v>
      </c>
      <c r="P236" s="4" t="s">
        <v>51</v>
      </c>
      <c r="Q236" s="4" t="s">
        <v>52</v>
      </c>
    </row>
    <row r="237" spans="1:17">
      <c r="A237" s="4" t="s">
        <v>301</v>
      </c>
      <c r="B237" s="5">
        <v>45267</v>
      </c>
      <c r="C237" s="4" t="s">
        <v>47</v>
      </c>
      <c r="D237" s="4" t="s">
        <v>48</v>
      </c>
      <c r="E237" s="4" t="s">
        <v>49</v>
      </c>
      <c r="F237" s="4" t="s">
        <v>79</v>
      </c>
      <c r="G237" s="4">
        <v>100</v>
      </c>
      <c r="H237" s="4">
        <v>2.84</v>
      </c>
      <c r="I237" s="4">
        <f t="shared" si="21"/>
        <v>284</v>
      </c>
      <c r="J237" s="4">
        <f t="shared" si="22"/>
        <v>2</v>
      </c>
      <c r="K237" s="4" t="str">
        <f t="shared" si="23"/>
        <v>ID07586West@gmail.com</v>
      </c>
      <c r="L237" s="4" t="str">
        <f t="shared" si="24"/>
        <v>07</v>
      </c>
      <c r="M237" s="4" t="str">
        <f t="shared" si="25"/>
        <v>12</v>
      </c>
      <c r="N237" s="4" t="str">
        <f t="shared" si="26"/>
        <v>2023</v>
      </c>
      <c r="O237" s="4" t="str">
        <f t="shared" si="27"/>
        <v>id07586west@gmail.com</v>
      </c>
      <c r="P237" s="4" t="s">
        <v>51</v>
      </c>
      <c r="Q237" s="4" t="s">
        <v>52</v>
      </c>
    </row>
    <row r="238" spans="1:17">
      <c r="A238" s="4" t="s">
        <v>302</v>
      </c>
      <c r="B238" s="5">
        <v>45270</v>
      </c>
      <c r="C238" s="4" t="s">
        <v>39</v>
      </c>
      <c r="D238" s="4" t="s">
        <v>54</v>
      </c>
      <c r="E238" s="4" t="s">
        <v>41</v>
      </c>
      <c r="F238" s="4" t="s">
        <v>77</v>
      </c>
      <c r="G238" s="4">
        <v>38</v>
      </c>
      <c r="H238" s="4">
        <v>1.77</v>
      </c>
      <c r="I238" s="4">
        <f t="shared" si="21"/>
        <v>67.260000000000005</v>
      </c>
      <c r="J238" s="4">
        <f t="shared" si="22"/>
        <v>7</v>
      </c>
      <c r="K238" s="4" t="str">
        <f t="shared" si="23"/>
        <v>ID07587East@gmail.com</v>
      </c>
      <c r="L238" s="4" t="str">
        <f t="shared" si="24"/>
        <v>10</v>
      </c>
      <c r="M238" s="4" t="str">
        <f t="shared" si="25"/>
        <v>12</v>
      </c>
      <c r="N238" s="4" t="str">
        <f t="shared" si="26"/>
        <v>2023</v>
      </c>
      <c r="O238" s="4" t="str">
        <f t="shared" si="27"/>
        <v>id07587east@gmail.com</v>
      </c>
      <c r="P238" s="4" t="s">
        <v>56</v>
      </c>
      <c r="Q238" s="4" t="s">
        <v>57</v>
      </c>
    </row>
    <row r="239" spans="1:17">
      <c r="A239" s="4" t="s">
        <v>303</v>
      </c>
      <c r="B239" s="5">
        <v>45273</v>
      </c>
      <c r="C239" s="4" t="s">
        <v>39</v>
      </c>
      <c r="D239" s="4" t="s">
        <v>54</v>
      </c>
      <c r="E239" s="4" t="s">
        <v>44</v>
      </c>
      <c r="F239" s="4" t="s">
        <v>45</v>
      </c>
      <c r="G239" s="4">
        <v>25</v>
      </c>
      <c r="H239" s="4">
        <v>3.49</v>
      </c>
      <c r="I239" s="4">
        <f t="shared" si="21"/>
        <v>87.25</v>
      </c>
      <c r="J239" s="4">
        <f t="shared" si="22"/>
        <v>5</v>
      </c>
      <c r="K239" s="4" t="str">
        <f t="shared" si="23"/>
        <v>ID07588East@gmail.com</v>
      </c>
      <c r="L239" s="4" t="str">
        <f t="shared" si="24"/>
        <v>13</v>
      </c>
      <c r="M239" s="4" t="str">
        <f t="shared" si="25"/>
        <v>12</v>
      </c>
      <c r="N239" s="4" t="str">
        <f t="shared" si="26"/>
        <v>2023</v>
      </c>
      <c r="O239" s="4" t="str">
        <f t="shared" si="27"/>
        <v>id07588east@gmail.com</v>
      </c>
      <c r="P239" s="4" t="s">
        <v>56</v>
      </c>
      <c r="Q239" s="4" t="s">
        <v>57</v>
      </c>
    </row>
    <row r="240" spans="1:17">
      <c r="A240" s="4" t="s">
        <v>304</v>
      </c>
      <c r="B240" s="5">
        <v>45276</v>
      </c>
      <c r="C240" s="4" t="s">
        <v>47</v>
      </c>
      <c r="D240" s="4" t="s">
        <v>82</v>
      </c>
      <c r="E240" s="4" t="s">
        <v>49</v>
      </c>
      <c r="F240" s="4" t="s">
        <v>50</v>
      </c>
      <c r="G240" s="4">
        <v>96</v>
      </c>
      <c r="H240" s="4">
        <v>1.87</v>
      </c>
      <c r="I240" s="4">
        <f t="shared" si="21"/>
        <v>179.52</v>
      </c>
      <c r="J240" s="4">
        <f t="shared" si="22"/>
        <v>2</v>
      </c>
      <c r="K240" s="4" t="str">
        <f t="shared" si="23"/>
        <v>ID07589West@gmail.com</v>
      </c>
      <c r="L240" s="4" t="str">
        <f t="shared" si="24"/>
        <v>16</v>
      </c>
      <c r="M240" s="4" t="str">
        <f t="shared" si="25"/>
        <v>12</v>
      </c>
      <c r="N240" s="4" t="str">
        <f t="shared" si="26"/>
        <v>2023</v>
      </c>
      <c r="O240" s="4" t="str">
        <f t="shared" si="27"/>
        <v>id07589west@gmail.com</v>
      </c>
      <c r="P240" s="4" t="s">
        <v>83</v>
      </c>
      <c r="Q240" s="4" t="s">
        <v>84</v>
      </c>
    </row>
    <row r="241" spans="1:17">
      <c r="A241" s="4" t="s">
        <v>305</v>
      </c>
      <c r="B241" s="5">
        <v>45279</v>
      </c>
      <c r="C241" s="4" t="s">
        <v>39</v>
      </c>
      <c r="D241" s="4" t="s">
        <v>40</v>
      </c>
      <c r="E241" s="4" t="s">
        <v>49</v>
      </c>
      <c r="F241" s="4" t="s">
        <v>55</v>
      </c>
      <c r="G241" s="4">
        <v>34</v>
      </c>
      <c r="H241" s="4">
        <v>2.1800000000000002</v>
      </c>
      <c r="I241" s="4">
        <f t="shared" si="21"/>
        <v>74.12</v>
      </c>
      <c r="J241" s="4">
        <f t="shared" si="22"/>
        <v>4</v>
      </c>
      <c r="K241" s="4" t="str">
        <f t="shared" si="23"/>
        <v>ID07590East@gmail.com</v>
      </c>
      <c r="L241" s="4" t="str">
        <f t="shared" si="24"/>
        <v>19</v>
      </c>
      <c r="M241" s="4" t="str">
        <f t="shared" si="25"/>
        <v>12</v>
      </c>
      <c r="N241" s="4" t="str">
        <f t="shared" si="26"/>
        <v>2023</v>
      </c>
      <c r="O241" s="4" t="str">
        <f t="shared" si="27"/>
        <v>id07590east@gmail.com</v>
      </c>
      <c r="P241" s="4" t="s">
        <v>40</v>
      </c>
    </row>
    <row r="242" spans="1:17">
      <c r="A242" s="4" t="s">
        <v>306</v>
      </c>
      <c r="B242" s="5">
        <v>45282</v>
      </c>
      <c r="C242" s="4" t="s">
        <v>39</v>
      </c>
      <c r="D242" s="4" t="s">
        <v>40</v>
      </c>
      <c r="E242" s="4" t="s">
        <v>49</v>
      </c>
      <c r="F242" s="4" t="s">
        <v>60</v>
      </c>
      <c r="G242" s="4">
        <v>245</v>
      </c>
      <c r="H242" s="4">
        <v>1.87</v>
      </c>
      <c r="I242" s="4">
        <f t="shared" si="21"/>
        <v>458.15000000000003</v>
      </c>
      <c r="J242" s="4">
        <f t="shared" si="22"/>
        <v>1</v>
      </c>
      <c r="K242" s="4" t="str">
        <f t="shared" si="23"/>
        <v>ID07591East@gmail.com</v>
      </c>
      <c r="L242" s="4" t="str">
        <f t="shared" si="24"/>
        <v>22</v>
      </c>
      <c r="M242" s="4" t="str">
        <f t="shared" si="25"/>
        <v>12</v>
      </c>
      <c r="N242" s="4" t="str">
        <f t="shared" si="26"/>
        <v>2023</v>
      </c>
      <c r="O242" s="4" t="str">
        <f t="shared" si="27"/>
        <v>id07591east@gmail.com</v>
      </c>
      <c r="P242" s="4" t="s">
        <v>40</v>
      </c>
    </row>
    <row r="243" spans="1:17">
      <c r="A243" s="4" t="s">
        <v>307</v>
      </c>
      <c r="B243" s="5">
        <v>45285</v>
      </c>
      <c r="C243" s="4" t="s">
        <v>39</v>
      </c>
      <c r="D243" s="4" t="s">
        <v>40</v>
      </c>
      <c r="E243" s="4" t="s">
        <v>44</v>
      </c>
      <c r="F243" s="4" t="s">
        <v>55</v>
      </c>
      <c r="G243" s="4">
        <v>30</v>
      </c>
      <c r="H243" s="4">
        <v>3.49</v>
      </c>
      <c r="I243" s="4">
        <f t="shared" si="21"/>
        <v>104.7</v>
      </c>
      <c r="J243" s="4">
        <f t="shared" si="22"/>
        <v>2</v>
      </c>
      <c r="K243" s="4" t="str">
        <f t="shared" si="23"/>
        <v>ID07592East@gmail.com</v>
      </c>
      <c r="L243" s="4" t="str">
        <f t="shared" si="24"/>
        <v>25</v>
      </c>
      <c r="M243" s="4" t="str">
        <f t="shared" si="25"/>
        <v>12</v>
      </c>
      <c r="N243" s="4" t="str">
        <f t="shared" si="26"/>
        <v>2023</v>
      </c>
      <c r="O243" s="4" t="str">
        <f t="shared" si="27"/>
        <v>id07592east@gmail.com</v>
      </c>
      <c r="P243" s="4" t="s">
        <v>40</v>
      </c>
    </row>
    <row r="244" spans="1:17">
      <c r="A244" s="4" t="s">
        <v>308</v>
      </c>
      <c r="B244" s="5">
        <v>45288</v>
      </c>
      <c r="C244" s="4" t="s">
        <v>47</v>
      </c>
      <c r="D244" s="4" t="s">
        <v>48</v>
      </c>
      <c r="E244" s="4" t="s">
        <v>41</v>
      </c>
      <c r="F244" s="4" t="s">
        <v>50</v>
      </c>
      <c r="G244" s="4">
        <v>30</v>
      </c>
      <c r="H244" s="4">
        <v>1.87</v>
      </c>
      <c r="I244" s="4">
        <f t="shared" si="21"/>
        <v>56.1</v>
      </c>
      <c r="J244" s="4">
        <f t="shared" si="22"/>
        <v>2</v>
      </c>
      <c r="K244" s="4" t="str">
        <f t="shared" si="23"/>
        <v>ID07593West@gmail.com</v>
      </c>
      <c r="L244" s="4" t="str">
        <f t="shared" si="24"/>
        <v>28</v>
      </c>
      <c r="M244" s="4" t="str">
        <f t="shared" si="25"/>
        <v>12</v>
      </c>
      <c r="N244" s="4" t="str">
        <f t="shared" si="26"/>
        <v>2023</v>
      </c>
      <c r="O244" s="4" t="str">
        <f t="shared" si="27"/>
        <v>id07593west@gmail.com</v>
      </c>
      <c r="P244" s="4" t="s">
        <v>51</v>
      </c>
      <c r="Q244" s="4" t="s">
        <v>52</v>
      </c>
    </row>
    <row r="245" spans="1:17">
      <c r="A245" s="4" t="s">
        <v>309</v>
      </c>
      <c r="B245" s="5">
        <v>45291</v>
      </c>
      <c r="C245" s="4" t="s">
        <v>47</v>
      </c>
      <c r="D245" s="4" t="s">
        <v>48</v>
      </c>
      <c r="E245" s="4" t="s">
        <v>49</v>
      </c>
      <c r="F245" s="4" t="s">
        <v>79</v>
      </c>
      <c r="G245" s="4">
        <v>44</v>
      </c>
      <c r="H245" s="4">
        <v>2.84</v>
      </c>
      <c r="I245" s="4">
        <f t="shared" si="21"/>
        <v>124.96</v>
      </c>
      <c r="J245" s="4">
        <f t="shared" si="22"/>
        <v>1</v>
      </c>
      <c r="K245" s="4" t="str">
        <f t="shared" si="23"/>
        <v>ID07594West@gmail.com</v>
      </c>
      <c r="L245" s="4" t="str">
        <f t="shared" si="24"/>
        <v>31</v>
      </c>
      <c r="M245" s="4" t="str">
        <f t="shared" si="25"/>
        <v>12</v>
      </c>
      <c r="N245" s="4" t="str">
        <f t="shared" si="26"/>
        <v>2023</v>
      </c>
      <c r="O245" s="4" t="str">
        <f t="shared" si="27"/>
        <v>id07594west@gmail.com</v>
      </c>
      <c r="P245" s="4" t="s">
        <v>51</v>
      </c>
      <c r="Q245" s="4" t="s">
        <v>52</v>
      </c>
    </row>
  </sheetData>
  <mergeCells count="13">
    <mergeCell ref="S15:U16"/>
    <mergeCell ref="S19:U19"/>
    <mergeCell ref="S26:T27"/>
    <mergeCell ref="S24:T25"/>
    <mergeCell ref="S22:T23"/>
    <mergeCell ref="R31:T32"/>
    <mergeCell ref="R33:T34"/>
    <mergeCell ref="R29:T30"/>
    <mergeCell ref="R41:U42"/>
    <mergeCell ref="R38:S38"/>
    <mergeCell ref="T38:U38"/>
    <mergeCell ref="R39:S40"/>
    <mergeCell ref="T39:U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130" zoomScaleNormal="130" workbookViewId="0">
      <pane ySplit="1" topLeftCell="A2" activePane="bottomLeft" state="frozen"/>
      <selection pane="bottomLeft" activeCell="N4" sqref="N4"/>
    </sheetView>
  </sheetViews>
  <sheetFormatPr defaultRowHeight="14.4"/>
  <cols>
    <col min="8" max="8" width="12.88671875" bestFit="1" customWidth="1"/>
    <col min="9" max="9" width="9.109375" customWidth="1"/>
    <col min="10" max="10" width="9.5546875" customWidth="1"/>
  </cols>
  <sheetData>
    <row r="1" spans="1:12" s="10" customFormat="1">
      <c r="A1" s="96" t="s">
        <v>317</v>
      </c>
      <c r="B1" s="96" t="s">
        <v>318</v>
      </c>
      <c r="C1" s="96" t="s">
        <v>319</v>
      </c>
      <c r="D1" s="96" t="s">
        <v>320</v>
      </c>
      <c r="E1" s="96" t="s">
        <v>313</v>
      </c>
      <c r="F1" s="97" t="s">
        <v>321</v>
      </c>
      <c r="G1" s="96" t="s">
        <v>29</v>
      </c>
      <c r="H1" s="96" t="s">
        <v>376</v>
      </c>
      <c r="I1" s="98" t="s">
        <v>377</v>
      </c>
      <c r="J1" s="96" t="s">
        <v>374</v>
      </c>
      <c r="K1" s="96" t="s">
        <v>322</v>
      </c>
      <c r="L1" s="96" t="s">
        <v>323</v>
      </c>
    </row>
    <row r="2" spans="1:12" ht="15.6">
      <c r="A2" s="11">
        <v>1</v>
      </c>
      <c r="B2" s="12" t="s">
        <v>324</v>
      </c>
      <c r="C2" s="11">
        <v>38598</v>
      </c>
      <c r="D2" s="11">
        <v>47034</v>
      </c>
      <c r="E2" s="11">
        <v>42932</v>
      </c>
      <c r="F2" s="12">
        <f>AVERAGE(C2:E2)</f>
        <v>42854.666666666664</v>
      </c>
      <c r="G2">
        <f>SUM(C2:E2)</f>
        <v>128564</v>
      </c>
      <c r="H2">
        <f>SUM(C2:E2)</f>
        <v>128564</v>
      </c>
      <c r="I2">
        <f>MAX(C2:E2)</f>
        <v>47034</v>
      </c>
      <c r="J2">
        <f>MIN(C2:E2)</f>
        <v>38598</v>
      </c>
      <c r="K2">
        <f t="shared" ref="K2:K33" si="0">SUM(F2,$Q$47)</f>
        <v>45165.666666666664</v>
      </c>
      <c r="L2">
        <f>SUM(K2,$Q$45)</f>
        <v>45165.666666666664</v>
      </c>
    </row>
    <row r="3" spans="1:12" ht="15.6">
      <c r="A3" s="11">
        <v>2</v>
      </c>
      <c r="B3" s="12" t="s">
        <v>325</v>
      </c>
      <c r="C3" s="11">
        <v>46640</v>
      </c>
      <c r="D3" s="11">
        <v>34448</v>
      </c>
      <c r="E3" s="11">
        <v>39803</v>
      </c>
      <c r="F3" s="12">
        <f t="shared" ref="F3:F51" si="1">AVERAGE(C3:E3)</f>
        <v>40297</v>
      </c>
      <c r="G3">
        <f t="shared" ref="G3:G51" si="2">SUM(C3:E3)</f>
        <v>120891</v>
      </c>
      <c r="H3">
        <f t="shared" ref="H3:H51" si="3">SUM(C3:E3)</f>
        <v>120891</v>
      </c>
      <c r="I3">
        <f t="shared" ref="I3:I51" si="4">MAX(C3:E3)</f>
        <v>46640</v>
      </c>
      <c r="J3">
        <f t="shared" ref="J3:J51" si="5">MIN(C3:E3)</f>
        <v>34448</v>
      </c>
      <c r="K3">
        <f t="shared" si="0"/>
        <v>42608</v>
      </c>
      <c r="L3">
        <f t="shared" ref="L3:L51" si="6">SUM(K3,$Q$45)</f>
        <v>42608</v>
      </c>
    </row>
    <row r="4" spans="1:12" ht="15.6">
      <c r="A4" s="11">
        <v>3</v>
      </c>
      <c r="B4" s="12" t="s">
        <v>326</v>
      </c>
      <c r="C4" s="11">
        <v>37225</v>
      </c>
      <c r="D4" s="11">
        <v>41440</v>
      </c>
      <c r="E4" s="11">
        <v>49549</v>
      </c>
      <c r="F4" s="12">
        <f t="shared" si="1"/>
        <v>42738</v>
      </c>
      <c r="G4">
        <f t="shared" si="2"/>
        <v>128214</v>
      </c>
      <c r="H4">
        <f t="shared" si="3"/>
        <v>128214</v>
      </c>
      <c r="I4">
        <f t="shared" si="4"/>
        <v>49549</v>
      </c>
      <c r="J4">
        <f t="shared" si="5"/>
        <v>37225</v>
      </c>
      <c r="K4">
        <f t="shared" si="0"/>
        <v>45049</v>
      </c>
      <c r="L4">
        <f t="shared" si="6"/>
        <v>45049</v>
      </c>
    </row>
    <row r="5" spans="1:12" ht="15.6">
      <c r="A5" s="11">
        <v>4</v>
      </c>
      <c r="B5" s="12" t="s">
        <v>327</v>
      </c>
      <c r="C5" s="11">
        <v>46425</v>
      </c>
      <c r="D5" s="11">
        <v>49604</v>
      </c>
      <c r="E5" s="11">
        <v>42748</v>
      </c>
      <c r="F5" s="12">
        <f t="shared" si="1"/>
        <v>46259</v>
      </c>
      <c r="G5">
        <f t="shared" si="2"/>
        <v>138777</v>
      </c>
      <c r="H5">
        <f t="shared" si="3"/>
        <v>138777</v>
      </c>
      <c r="I5">
        <f t="shared" si="4"/>
        <v>49604</v>
      </c>
      <c r="J5">
        <f t="shared" si="5"/>
        <v>42748</v>
      </c>
      <c r="K5">
        <f t="shared" si="0"/>
        <v>48570</v>
      </c>
      <c r="L5">
        <f t="shared" si="6"/>
        <v>48570</v>
      </c>
    </row>
    <row r="6" spans="1:12" ht="15.6">
      <c r="A6" s="11">
        <v>5</v>
      </c>
      <c r="B6" s="12" t="s">
        <v>328</v>
      </c>
      <c r="C6" s="11">
        <v>43269</v>
      </c>
      <c r="D6" s="11">
        <v>46958</v>
      </c>
      <c r="E6" s="11">
        <v>38728</v>
      </c>
      <c r="F6" s="12">
        <f t="shared" si="1"/>
        <v>42985</v>
      </c>
      <c r="G6">
        <f t="shared" si="2"/>
        <v>128955</v>
      </c>
      <c r="H6">
        <f t="shared" si="3"/>
        <v>128955</v>
      </c>
      <c r="I6">
        <f t="shared" si="4"/>
        <v>46958</v>
      </c>
      <c r="J6">
        <f t="shared" si="5"/>
        <v>38728</v>
      </c>
      <c r="K6">
        <f t="shared" si="0"/>
        <v>45296</v>
      </c>
      <c r="L6">
        <f t="shared" si="6"/>
        <v>45296</v>
      </c>
    </row>
    <row r="7" spans="1:12" ht="15.6">
      <c r="A7" s="11">
        <v>6</v>
      </c>
      <c r="B7" s="12" t="s">
        <v>329</v>
      </c>
      <c r="C7" s="11">
        <v>36075</v>
      </c>
      <c r="D7" s="11">
        <v>37320</v>
      </c>
      <c r="E7" s="11">
        <v>36213</v>
      </c>
      <c r="F7" s="12">
        <f t="shared" si="1"/>
        <v>36536</v>
      </c>
      <c r="G7">
        <f t="shared" si="2"/>
        <v>109608</v>
      </c>
      <c r="H7">
        <f t="shared" si="3"/>
        <v>109608</v>
      </c>
      <c r="I7">
        <f t="shared" si="4"/>
        <v>37320</v>
      </c>
      <c r="J7">
        <f t="shared" si="5"/>
        <v>36075</v>
      </c>
      <c r="K7">
        <f t="shared" si="0"/>
        <v>38847</v>
      </c>
      <c r="L7">
        <f t="shared" si="6"/>
        <v>38847</v>
      </c>
    </row>
    <row r="8" spans="1:12" ht="15.6">
      <c r="A8" s="11">
        <v>7</v>
      </c>
      <c r="B8" s="12" t="s">
        <v>330</v>
      </c>
      <c r="C8" s="11">
        <v>49301</v>
      </c>
      <c r="D8" s="11">
        <v>43302</v>
      </c>
      <c r="E8" s="11">
        <v>43686</v>
      </c>
      <c r="F8" s="12">
        <f t="shared" si="1"/>
        <v>45429.666666666664</v>
      </c>
      <c r="G8">
        <f t="shared" si="2"/>
        <v>136289</v>
      </c>
      <c r="H8">
        <f t="shared" si="3"/>
        <v>136289</v>
      </c>
      <c r="I8">
        <f t="shared" si="4"/>
        <v>49301</v>
      </c>
      <c r="J8">
        <f t="shared" si="5"/>
        <v>43302</v>
      </c>
      <c r="K8">
        <f t="shared" si="0"/>
        <v>47740.666666666664</v>
      </c>
      <c r="L8">
        <f t="shared" si="6"/>
        <v>47740.666666666664</v>
      </c>
    </row>
    <row r="9" spans="1:12" ht="15.6">
      <c r="A9" s="11">
        <v>8</v>
      </c>
      <c r="B9" s="12" t="s">
        <v>331</v>
      </c>
      <c r="C9" s="11">
        <v>40093</v>
      </c>
      <c r="D9" s="11">
        <v>41146</v>
      </c>
      <c r="E9" s="11">
        <v>40409</v>
      </c>
      <c r="F9" s="12">
        <f t="shared" si="1"/>
        <v>40549.333333333336</v>
      </c>
      <c r="G9">
        <f t="shared" si="2"/>
        <v>121648</v>
      </c>
      <c r="H9">
        <f t="shared" si="3"/>
        <v>121648</v>
      </c>
      <c r="I9">
        <f t="shared" si="4"/>
        <v>41146</v>
      </c>
      <c r="J9">
        <f t="shared" si="5"/>
        <v>40093</v>
      </c>
      <c r="K9">
        <f t="shared" si="0"/>
        <v>42860.333333333336</v>
      </c>
      <c r="L9">
        <f t="shared" si="6"/>
        <v>42860.333333333336</v>
      </c>
    </row>
    <row r="10" spans="1:12" ht="15.6">
      <c r="A10" s="11">
        <v>9</v>
      </c>
      <c r="B10" s="12" t="s">
        <v>332</v>
      </c>
      <c r="C10" s="11">
        <v>41672</v>
      </c>
      <c r="D10" s="11">
        <v>39063</v>
      </c>
      <c r="E10" s="11">
        <v>44085</v>
      </c>
      <c r="F10" s="12">
        <f t="shared" si="1"/>
        <v>41606.666666666664</v>
      </c>
      <c r="G10">
        <f t="shared" si="2"/>
        <v>124820</v>
      </c>
      <c r="H10">
        <f t="shared" si="3"/>
        <v>124820</v>
      </c>
      <c r="I10">
        <f t="shared" si="4"/>
        <v>44085</v>
      </c>
      <c r="J10">
        <f t="shared" si="5"/>
        <v>39063</v>
      </c>
      <c r="K10">
        <f t="shared" si="0"/>
        <v>43917.666666666664</v>
      </c>
      <c r="L10">
        <f t="shared" si="6"/>
        <v>43917.666666666664</v>
      </c>
    </row>
    <row r="11" spans="1:12" ht="15.6">
      <c r="A11" s="11">
        <v>10</v>
      </c>
      <c r="B11" s="12" t="s">
        <v>333</v>
      </c>
      <c r="C11" s="11">
        <v>46651</v>
      </c>
      <c r="D11" s="11">
        <v>37361</v>
      </c>
      <c r="E11" s="11">
        <v>43511</v>
      </c>
      <c r="F11" s="12">
        <f t="shared" si="1"/>
        <v>42507.666666666664</v>
      </c>
      <c r="G11">
        <f t="shared" si="2"/>
        <v>127523</v>
      </c>
      <c r="H11">
        <f t="shared" si="3"/>
        <v>127523</v>
      </c>
      <c r="I11">
        <f t="shared" si="4"/>
        <v>46651</v>
      </c>
      <c r="J11">
        <f t="shared" si="5"/>
        <v>37361</v>
      </c>
      <c r="K11">
        <f t="shared" si="0"/>
        <v>44818.666666666664</v>
      </c>
      <c r="L11">
        <f t="shared" si="6"/>
        <v>44818.666666666664</v>
      </c>
    </row>
    <row r="12" spans="1:12" ht="15.6">
      <c r="A12" s="11">
        <v>11</v>
      </c>
      <c r="B12" s="12" t="s">
        <v>334</v>
      </c>
      <c r="C12" s="11">
        <v>35376</v>
      </c>
      <c r="D12" s="11">
        <v>38401</v>
      </c>
      <c r="E12" s="11">
        <v>36570</v>
      </c>
      <c r="F12" s="12">
        <f t="shared" si="1"/>
        <v>36782.333333333336</v>
      </c>
      <c r="G12">
        <f t="shared" si="2"/>
        <v>110347</v>
      </c>
      <c r="H12">
        <f t="shared" si="3"/>
        <v>110347</v>
      </c>
      <c r="I12">
        <f t="shared" si="4"/>
        <v>38401</v>
      </c>
      <c r="J12">
        <f t="shared" si="5"/>
        <v>35376</v>
      </c>
      <c r="K12">
        <f t="shared" si="0"/>
        <v>39093.333333333336</v>
      </c>
      <c r="L12">
        <f t="shared" si="6"/>
        <v>39093.333333333336</v>
      </c>
    </row>
    <row r="13" spans="1:12" ht="15.6">
      <c r="A13" s="11">
        <v>12</v>
      </c>
      <c r="B13" s="12" t="s">
        <v>335</v>
      </c>
      <c r="C13" s="11">
        <v>41107</v>
      </c>
      <c r="D13" s="11">
        <v>38504</v>
      </c>
      <c r="E13" s="11">
        <v>39355</v>
      </c>
      <c r="F13" s="12">
        <f t="shared" si="1"/>
        <v>39655.333333333336</v>
      </c>
      <c r="G13">
        <f t="shared" si="2"/>
        <v>118966</v>
      </c>
      <c r="H13">
        <f t="shared" si="3"/>
        <v>118966</v>
      </c>
      <c r="I13">
        <f t="shared" si="4"/>
        <v>41107</v>
      </c>
      <c r="J13">
        <f t="shared" si="5"/>
        <v>38504</v>
      </c>
      <c r="K13">
        <f t="shared" si="0"/>
        <v>41966.333333333336</v>
      </c>
      <c r="L13">
        <f t="shared" si="6"/>
        <v>41966.333333333336</v>
      </c>
    </row>
    <row r="14" spans="1:12" ht="15.6">
      <c r="A14" s="11">
        <v>13</v>
      </c>
      <c r="B14" s="12" t="s">
        <v>336</v>
      </c>
      <c r="C14" s="11">
        <v>42112</v>
      </c>
      <c r="D14" s="11">
        <v>40714</v>
      </c>
      <c r="E14" s="11">
        <v>45283</v>
      </c>
      <c r="F14" s="12">
        <f t="shared" si="1"/>
        <v>42703</v>
      </c>
      <c r="G14">
        <f t="shared" si="2"/>
        <v>128109</v>
      </c>
      <c r="H14">
        <f t="shared" si="3"/>
        <v>128109</v>
      </c>
      <c r="I14">
        <f t="shared" si="4"/>
        <v>45283</v>
      </c>
      <c r="J14">
        <f t="shared" si="5"/>
        <v>40714</v>
      </c>
      <c r="K14">
        <f t="shared" si="0"/>
        <v>45014</v>
      </c>
      <c r="L14">
        <f t="shared" si="6"/>
        <v>45014</v>
      </c>
    </row>
    <row r="15" spans="1:12" ht="15.6">
      <c r="A15" s="11">
        <v>14</v>
      </c>
      <c r="B15" s="12" t="s">
        <v>337</v>
      </c>
      <c r="C15" s="11">
        <v>40947</v>
      </c>
      <c r="D15" s="11">
        <v>44390</v>
      </c>
      <c r="E15" s="11">
        <v>44849</v>
      </c>
      <c r="F15" s="12">
        <f t="shared" si="1"/>
        <v>43395.333333333336</v>
      </c>
      <c r="G15">
        <f t="shared" si="2"/>
        <v>130186</v>
      </c>
      <c r="H15">
        <f t="shared" si="3"/>
        <v>130186</v>
      </c>
      <c r="I15">
        <f t="shared" si="4"/>
        <v>44849</v>
      </c>
      <c r="J15">
        <f t="shared" si="5"/>
        <v>40947</v>
      </c>
      <c r="K15">
        <f t="shared" si="0"/>
        <v>45706.333333333336</v>
      </c>
      <c r="L15">
        <f t="shared" si="6"/>
        <v>45706.333333333336</v>
      </c>
    </row>
    <row r="16" spans="1:12" ht="15.6">
      <c r="A16" s="11">
        <v>15</v>
      </c>
      <c r="B16" s="12" t="s">
        <v>338</v>
      </c>
      <c r="C16" s="11">
        <v>44054</v>
      </c>
      <c r="D16" s="11">
        <v>49960</v>
      </c>
      <c r="E16" s="11">
        <v>38128</v>
      </c>
      <c r="F16" s="12">
        <f t="shared" si="1"/>
        <v>44047.333333333336</v>
      </c>
      <c r="G16">
        <f t="shared" si="2"/>
        <v>132142</v>
      </c>
      <c r="H16">
        <f t="shared" si="3"/>
        <v>132142</v>
      </c>
      <c r="I16">
        <f t="shared" si="4"/>
        <v>49960</v>
      </c>
      <c r="J16">
        <f t="shared" si="5"/>
        <v>38128</v>
      </c>
      <c r="K16">
        <f t="shared" si="0"/>
        <v>46358.333333333336</v>
      </c>
      <c r="L16">
        <f t="shared" si="6"/>
        <v>46358.333333333336</v>
      </c>
    </row>
    <row r="17" spans="1:12" ht="15.6">
      <c r="A17" s="11">
        <v>16</v>
      </c>
      <c r="B17" s="12" t="s">
        <v>339</v>
      </c>
      <c r="C17" s="11">
        <v>37173</v>
      </c>
      <c r="D17" s="11">
        <v>38738</v>
      </c>
      <c r="E17" s="11">
        <v>47598</v>
      </c>
      <c r="F17" s="12">
        <f t="shared" si="1"/>
        <v>41169.666666666664</v>
      </c>
      <c r="G17">
        <f t="shared" si="2"/>
        <v>123509</v>
      </c>
      <c r="H17">
        <f t="shared" si="3"/>
        <v>123509</v>
      </c>
      <c r="I17">
        <f t="shared" si="4"/>
        <v>47598</v>
      </c>
      <c r="J17">
        <f t="shared" si="5"/>
        <v>37173</v>
      </c>
      <c r="K17">
        <f t="shared" si="0"/>
        <v>43480.666666666664</v>
      </c>
      <c r="L17">
        <f t="shared" si="6"/>
        <v>43480.666666666664</v>
      </c>
    </row>
    <row r="18" spans="1:12" ht="15.6">
      <c r="A18" s="11">
        <v>17</v>
      </c>
      <c r="B18" s="12" t="s">
        <v>340</v>
      </c>
      <c r="C18" s="11">
        <v>46754</v>
      </c>
      <c r="D18" s="11">
        <v>48470</v>
      </c>
      <c r="E18" s="11">
        <v>49764</v>
      </c>
      <c r="F18" s="12">
        <f t="shared" si="1"/>
        <v>48329.333333333336</v>
      </c>
      <c r="G18">
        <f t="shared" si="2"/>
        <v>144988</v>
      </c>
      <c r="H18">
        <f t="shared" si="3"/>
        <v>144988</v>
      </c>
      <c r="I18">
        <f t="shared" si="4"/>
        <v>49764</v>
      </c>
      <c r="J18">
        <f t="shared" si="5"/>
        <v>46754</v>
      </c>
      <c r="K18">
        <f t="shared" si="0"/>
        <v>50640.333333333336</v>
      </c>
      <c r="L18">
        <f t="shared" si="6"/>
        <v>50640.333333333336</v>
      </c>
    </row>
    <row r="19" spans="1:12" ht="15.6">
      <c r="A19" s="11">
        <v>18</v>
      </c>
      <c r="B19" s="12" t="s">
        <v>341</v>
      </c>
      <c r="C19" s="11">
        <v>47085</v>
      </c>
      <c r="D19" s="11">
        <v>39039</v>
      </c>
      <c r="E19" s="11">
        <v>40216</v>
      </c>
      <c r="F19" s="12">
        <f t="shared" si="1"/>
        <v>42113.333333333336</v>
      </c>
      <c r="G19">
        <f t="shared" si="2"/>
        <v>126340</v>
      </c>
      <c r="H19">
        <f t="shared" si="3"/>
        <v>126340</v>
      </c>
      <c r="I19">
        <f t="shared" si="4"/>
        <v>47085</v>
      </c>
      <c r="J19">
        <f t="shared" si="5"/>
        <v>39039</v>
      </c>
      <c r="K19">
        <f t="shared" si="0"/>
        <v>44424.333333333336</v>
      </c>
      <c r="L19">
        <f t="shared" si="6"/>
        <v>44424.333333333336</v>
      </c>
    </row>
    <row r="20" spans="1:12" ht="15.6">
      <c r="A20" s="11">
        <v>19</v>
      </c>
      <c r="B20" s="12" t="s">
        <v>342</v>
      </c>
      <c r="C20" s="11">
        <v>35745</v>
      </c>
      <c r="D20" s="11">
        <v>49421</v>
      </c>
      <c r="E20" s="11">
        <v>47765</v>
      </c>
      <c r="F20" s="12">
        <f t="shared" si="1"/>
        <v>44310.333333333336</v>
      </c>
      <c r="G20">
        <f t="shared" si="2"/>
        <v>132931</v>
      </c>
      <c r="H20">
        <f t="shared" si="3"/>
        <v>132931</v>
      </c>
      <c r="I20">
        <f t="shared" si="4"/>
        <v>49421</v>
      </c>
      <c r="J20">
        <f t="shared" si="5"/>
        <v>35745</v>
      </c>
      <c r="K20">
        <f t="shared" si="0"/>
        <v>46621.333333333336</v>
      </c>
      <c r="L20">
        <f t="shared" si="6"/>
        <v>46621.333333333336</v>
      </c>
    </row>
    <row r="21" spans="1:12" ht="15.6">
      <c r="A21" s="11">
        <v>20</v>
      </c>
      <c r="B21" s="12" t="s">
        <v>343</v>
      </c>
      <c r="C21" s="11">
        <v>42742</v>
      </c>
      <c r="D21" s="11">
        <v>47252</v>
      </c>
      <c r="E21" s="11">
        <v>43357</v>
      </c>
      <c r="F21" s="12">
        <f t="shared" si="1"/>
        <v>44450.333333333336</v>
      </c>
      <c r="G21">
        <f t="shared" si="2"/>
        <v>133351</v>
      </c>
      <c r="H21">
        <f t="shared" si="3"/>
        <v>133351</v>
      </c>
      <c r="I21">
        <f t="shared" si="4"/>
        <v>47252</v>
      </c>
      <c r="J21">
        <f t="shared" si="5"/>
        <v>42742</v>
      </c>
      <c r="K21">
        <f t="shared" si="0"/>
        <v>46761.333333333336</v>
      </c>
      <c r="L21">
        <f t="shared" si="6"/>
        <v>46761.333333333336</v>
      </c>
    </row>
    <row r="22" spans="1:12" ht="15.6">
      <c r="A22" s="11">
        <v>21</v>
      </c>
      <c r="B22" s="12" t="s">
        <v>344</v>
      </c>
      <c r="C22" s="11">
        <v>49588</v>
      </c>
      <c r="D22" s="11">
        <v>36164</v>
      </c>
      <c r="E22" s="11">
        <v>46456</v>
      </c>
      <c r="F22" s="12">
        <f t="shared" si="1"/>
        <v>44069.333333333336</v>
      </c>
      <c r="G22">
        <f t="shared" si="2"/>
        <v>132208</v>
      </c>
      <c r="H22">
        <f t="shared" si="3"/>
        <v>132208</v>
      </c>
      <c r="I22">
        <f t="shared" si="4"/>
        <v>49588</v>
      </c>
      <c r="J22">
        <f t="shared" si="5"/>
        <v>36164</v>
      </c>
      <c r="K22">
        <f t="shared" si="0"/>
        <v>46380.333333333336</v>
      </c>
      <c r="L22">
        <f t="shared" si="6"/>
        <v>46380.333333333336</v>
      </c>
    </row>
    <row r="23" spans="1:12" ht="15.6">
      <c r="A23" s="11">
        <v>22</v>
      </c>
      <c r="B23" s="12" t="s">
        <v>345</v>
      </c>
      <c r="C23" s="11">
        <v>42972</v>
      </c>
      <c r="D23" s="11">
        <v>49956</v>
      </c>
      <c r="E23" s="11">
        <v>39583</v>
      </c>
      <c r="F23" s="12">
        <f t="shared" si="1"/>
        <v>44170.333333333336</v>
      </c>
      <c r="G23">
        <f t="shared" si="2"/>
        <v>132511</v>
      </c>
      <c r="H23">
        <f t="shared" si="3"/>
        <v>132511</v>
      </c>
      <c r="I23">
        <f t="shared" si="4"/>
        <v>49956</v>
      </c>
      <c r="J23">
        <f t="shared" si="5"/>
        <v>39583</v>
      </c>
      <c r="K23">
        <f t="shared" si="0"/>
        <v>46481.333333333336</v>
      </c>
      <c r="L23">
        <f t="shared" si="6"/>
        <v>46481.333333333336</v>
      </c>
    </row>
    <row r="24" spans="1:12" ht="15.6">
      <c r="A24" s="11">
        <v>23</v>
      </c>
      <c r="B24" s="12" t="s">
        <v>346</v>
      </c>
      <c r="C24" s="11">
        <v>40808</v>
      </c>
      <c r="D24" s="11">
        <v>37740</v>
      </c>
      <c r="E24" s="11">
        <v>42122</v>
      </c>
      <c r="F24" s="12">
        <f t="shared" si="1"/>
        <v>40223.333333333336</v>
      </c>
      <c r="G24">
        <f t="shared" si="2"/>
        <v>120670</v>
      </c>
      <c r="H24">
        <f t="shared" si="3"/>
        <v>120670</v>
      </c>
      <c r="I24">
        <f t="shared" si="4"/>
        <v>42122</v>
      </c>
      <c r="J24">
        <f t="shared" si="5"/>
        <v>37740</v>
      </c>
      <c r="K24">
        <f t="shared" si="0"/>
        <v>42534.333333333336</v>
      </c>
      <c r="L24">
        <f t="shared" si="6"/>
        <v>42534.333333333336</v>
      </c>
    </row>
    <row r="25" spans="1:12" ht="15.6">
      <c r="A25" s="11">
        <v>24</v>
      </c>
      <c r="B25" s="12" t="s">
        <v>347</v>
      </c>
      <c r="C25" s="11">
        <v>43301</v>
      </c>
      <c r="D25" s="11">
        <v>43827</v>
      </c>
      <c r="E25" s="11">
        <v>37203</v>
      </c>
      <c r="F25" s="12">
        <f t="shared" si="1"/>
        <v>41443.666666666664</v>
      </c>
      <c r="G25">
        <f t="shared" si="2"/>
        <v>124331</v>
      </c>
      <c r="H25">
        <f t="shared" si="3"/>
        <v>124331</v>
      </c>
      <c r="I25">
        <f t="shared" si="4"/>
        <v>43827</v>
      </c>
      <c r="J25">
        <f t="shared" si="5"/>
        <v>37203</v>
      </c>
      <c r="K25">
        <f t="shared" si="0"/>
        <v>43754.666666666664</v>
      </c>
      <c r="L25">
        <f t="shared" si="6"/>
        <v>43754.666666666664</v>
      </c>
    </row>
    <row r="26" spans="1:12" ht="15.6">
      <c r="A26" s="11">
        <v>25</v>
      </c>
      <c r="B26" s="12" t="s">
        <v>348</v>
      </c>
      <c r="C26" s="11">
        <v>45832</v>
      </c>
      <c r="D26" s="11">
        <v>36535</v>
      </c>
      <c r="E26" s="11">
        <v>39959</v>
      </c>
      <c r="F26" s="12">
        <f t="shared" si="1"/>
        <v>40775.333333333336</v>
      </c>
      <c r="G26">
        <f t="shared" si="2"/>
        <v>122326</v>
      </c>
      <c r="H26">
        <f t="shared" si="3"/>
        <v>122326</v>
      </c>
      <c r="I26">
        <f t="shared" si="4"/>
        <v>45832</v>
      </c>
      <c r="J26">
        <f t="shared" si="5"/>
        <v>36535</v>
      </c>
      <c r="K26">
        <f t="shared" si="0"/>
        <v>43086.333333333336</v>
      </c>
      <c r="L26">
        <f t="shared" si="6"/>
        <v>43086.333333333336</v>
      </c>
    </row>
    <row r="27" spans="1:12" ht="15.6">
      <c r="A27" s="11">
        <v>26</v>
      </c>
      <c r="B27" s="12" t="s">
        <v>349</v>
      </c>
      <c r="C27" s="11">
        <v>35048</v>
      </c>
      <c r="D27" s="11">
        <v>35382</v>
      </c>
      <c r="E27" s="11">
        <v>39199</v>
      </c>
      <c r="F27" s="12">
        <f t="shared" si="1"/>
        <v>36543</v>
      </c>
      <c r="G27">
        <f t="shared" si="2"/>
        <v>109629</v>
      </c>
      <c r="H27">
        <f t="shared" si="3"/>
        <v>109629</v>
      </c>
      <c r="I27">
        <f t="shared" si="4"/>
        <v>39199</v>
      </c>
      <c r="J27">
        <f t="shared" si="5"/>
        <v>35048</v>
      </c>
      <c r="K27">
        <f t="shared" si="0"/>
        <v>38854</v>
      </c>
      <c r="L27">
        <f t="shared" si="6"/>
        <v>38854</v>
      </c>
    </row>
    <row r="28" spans="1:12" ht="15.6">
      <c r="A28" s="11">
        <v>27</v>
      </c>
      <c r="B28" s="12" t="s">
        <v>350</v>
      </c>
      <c r="C28" s="11">
        <v>36495</v>
      </c>
      <c r="D28" s="11">
        <v>37997</v>
      </c>
      <c r="E28" s="11">
        <v>38189</v>
      </c>
      <c r="F28" s="12">
        <f t="shared" si="1"/>
        <v>37560.333333333336</v>
      </c>
      <c r="G28">
        <f t="shared" si="2"/>
        <v>112681</v>
      </c>
      <c r="H28">
        <f t="shared" si="3"/>
        <v>112681</v>
      </c>
      <c r="I28">
        <f t="shared" si="4"/>
        <v>38189</v>
      </c>
      <c r="J28">
        <f t="shared" si="5"/>
        <v>36495</v>
      </c>
      <c r="K28">
        <f t="shared" si="0"/>
        <v>39871.333333333336</v>
      </c>
      <c r="L28">
        <f t="shared" si="6"/>
        <v>39871.333333333336</v>
      </c>
    </row>
    <row r="29" spans="1:12" ht="15.6">
      <c r="A29" s="11">
        <v>28</v>
      </c>
      <c r="B29" s="12" t="s">
        <v>351</v>
      </c>
      <c r="C29" s="11">
        <v>42698</v>
      </c>
      <c r="D29" s="11">
        <v>36804</v>
      </c>
      <c r="E29" s="11">
        <v>49328</v>
      </c>
      <c r="F29" s="12">
        <f t="shared" si="1"/>
        <v>42943.333333333336</v>
      </c>
      <c r="G29">
        <f t="shared" si="2"/>
        <v>128830</v>
      </c>
      <c r="H29">
        <f t="shared" si="3"/>
        <v>128830</v>
      </c>
      <c r="I29">
        <f t="shared" si="4"/>
        <v>49328</v>
      </c>
      <c r="J29">
        <f t="shared" si="5"/>
        <v>36804</v>
      </c>
      <c r="K29">
        <f t="shared" si="0"/>
        <v>45254.333333333336</v>
      </c>
      <c r="L29">
        <f t="shared" si="6"/>
        <v>45254.333333333336</v>
      </c>
    </row>
    <row r="30" spans="1:12" ht="15.6">
      <c r="A30" s="11">
        <v>29</v>
      </c>
      <c r="B30" s="12" t="s">
        <v>352</v>
      </c>
      <c r="C30" s="11">
        <v>35.78</v>
      </c>
      <c r="D30" s="11">
        <v>45274</v>
      </c>
      <c r="E30" s="11">
        <v>47297</v>
      </c>
      <c r="F30" s="12">
        <f t="shared" si="1"/>
        <v>30868.926666666666</v>
      </c>
      <c r="G30">
        <f t="shared" si="2"/>
        <v>92606.78</v>
      </c>
      <c r="H30">
        <f t="shared" si="3"/>
        <v>92606.78</v>
      </c>
      <c r="I30">
        <f t="shared" si="4"/>
        <v>47297</v>
      </c>
      <c r="J30">
        <f t="shared" si="5"/>
        <v>35.78</v>
      </c>
      <c r="K30">
        <f t="shared" si="0"/>
        <v>33179.926666666666</v>
      </c>
      <c r="L30">
        <f t="shared" si="6"/>
        <v>33179.926666666666</v>
      </c>
    </row>
    <row r="31" spans="1:12" ht="15.6">
      <c r="A31" s="11">
        <v>30</v>
      </c>
      <c r="B31" s="12" t="s">
        <v>353</v>
      </c>
      <c r="C31" s="11">
        <v>48970</v>
      </c>
      <c r="D31" s="11">
        <v>38592</v>
      </c>
      <c r="E31" s="11">
        <v>48320</v>
      </c>
      <c r="F31" s="12">
        <f t="shared" si="1"/>
        <v>45294</v>
      </c>
      <c r="G31">
        <f t="shared" si="2"/>
        <v>135882</v>
      </c>
      <c r="H31">
        <f t="shared" si="3"/>
        <v>135882</v>
      </c>
      <c r="I31">
        <f t="shared" si="4"/>
        <v>48970</v>
      </c>
      <c r="J31">
        <f t="shared" si="5"/>
        <v>38592</v>
      </c>
      <c r="K31">
        <f t="shared" si="0"/>
        <v>47605</v>
      </c>
      <c r="L31">
        <f t="shared" si="6"/>
        <v>47605</v>
      </c>
    </row>
    <row r="32" spans="1:12" ht="15.6">
      <c r="A32" s="11">
        <v>31</v>
      </c>
      <c r="B32" s="12" t="s">
        <v>354</v>
      </c>
      <c r="C32" s="11">
        <v>40530</v>
      </c>
      <c r="D32" s="11">
        <v>42982</v>
      </c>
      <c r="E32" s="11">
        <v>46073</v>
      </c>
      <c r="F32" s="12">
        <f t="shared" si="1"/>
        <v>43195</v>
      </c>
      <c r="G32">
        <f t="shared" si="2"/>
        <v>129585</v>
      </c>
      <c r="H32">
        <f t="shared" si="3"/>
        <v>129585</v>
      </c>
      <c r="I32">
        <f t="shared" si="4"/>
        <v>46073</v>
      </c>
      <c r="J32">
        <f t="shared" si="5"/>
        <v>40530</v>
      </c>
      <c r="K32">
        <f t="shared" si="0"/>
        <v>45506</v>
      </c>
      <c r="L32">
        <f t="shared" si="6"/>
        <v>45506</v>
      </c>
    </row>
    <row r="33" spans="1:17" ht="15.6">
      <c r="A33" s="11">
        <v>32</v>
      </c>
      <c r="B33" s="12" t="s">
        <v>355</v>
      </c>
      <c r="C33" s="11">
        <v>35901</v>
      </c>
      <c r="D33" s="11">
        <v>40474</v>
      </c>
      <c r="E33" s="11">
        <v>37707</v>
      </c>
      <c r="F33" s="12">
        <f t="shared" si="1"/>
        <v>38027.333333333336</v>
      </c>
      <c r="G33">
        <f t="shared" si="2"/>
        <v>114082</v>
      </c>
      <c r="H33">
        <f t="shared" si="3"/>
        <v>114082</v>
      </c>
      <c r="I33">
        <f t="shared" si="4"/>
        <v>40474</v>
      </c>
      <c r="J33">
        <f t="shared" si="5"/>
        <v>35901</v>
      </c>
      <c r="K33">
        <f t="shared" si="0"/>
        <v>40338.333333333336</v>
      </c>
      <c r="L33">
        <f t="shared" si="6"/>
        <v>40338.333333333336</v>
      </c>
    </row>
    <row r="34" spans="1:17" ht="15.6">
      <c r="A34" s="11">
        <v>33</v>
      </c>
      <c r="B34" s="12" t="s">
        <v>356</v>
      </c>
      <c r="C34" s="11">
        <v>49126</v>
      </c>
      <c r="D34" s="11">
        <v>43156</v>
      </c>
      <c r="E34" s="11">
        <v>46520</v>
      </c>
      <c r="F34" s="12">
        <f t="shared" si="1"/>
        <v>46267.333333333336</v>
      </c>
      <c r="G34">
        <f t="shared" si="2"/>
        <v>138802</v>
      </c>
      <c r="H34">
        <f t="shared" si="3"/>
        <v>138802</v>
      </c>
      <c r="I34">
        <f t="shared" si="4"/>
        <v>49126</v>
      </c>
      <c r="J34">
        <f t="shared" si="5"/>
        <v>43156</v>
      </c>
      <c r="K34">
        <f t="shared" ref="K34:K51" si="7">SUM(F34,$Q$47)</f>
        <v>48578.333333333336</v>
      </c>
      <c r="L34">
        <f t="shared" si="6"/>
        <v>48578.333333333336</v>
      </c>
    </row>
    <row r="35" spans="1:17" ht="15.6">
      <c r="A35" s="11">
        <v>34</v>
      </c>
      <c r="B35" s="12" t="s">
        <v>357</v>
      </c>
      <c r="C35" s="11">
        <v>36457</v>
      </c>
      <c r="D35" s="11">
        <v>41843</v>
      </c>
      <c r="E35" s="11">
        <v>36866</v>
      </c>
      <c r="F35" s="12">
        <f t="shared" si="1"/>
        <v>38388.666666666664</v>
      </c>
      <c r="G35">
        <f t="shared" si="2"/>
        <v>115166</v>
      </c>
      <c r="H35">
        <f t="shared" si="3"/>
        <v>115166</v>
      </c>
      <c r="I35">
        <f t="shared" si="4"/>
        <v>41843</v>
      </c>
      <c r="J35">
        <f t="shared" si="5"/>
        <v>36457</v>
      </c>
      <c r="K35">
        <f t="shared" si="7"/>
        <v>40699.666666666664</v>
      </c>
      <c r="L35">
        <f t="shared" si="6"/>
        <v>40699.666666666664</v>
      </c>
      <c r="P35" s="18" t="s">
        <v>378</v>
      </c>
      <c r="Q35" s="18" t="s">
        <v>66</v>
      </c>
    </row>
    <row r="36" spans="1:17" ht="15.6">
      <c r="A36" s="11">
        <v>35</v>
      </c>
      <c r="B36" s="12" t="s">
        <v>358</v>
      </c>
      <c r="C36" s="11">
        <v>45384</v>
      </c>
      <c r="D36" s="11">
        <v>44549</v>
      </c>
      <c r="E36" s="11">
        <v>49463</v>
      </c>
      <c r="F36" s="12">
        <f t="shared" si="1"/>
        <v>46465.333333333336</v>
      </c>
      <c r="G36">
        <f t="shared" si="2"/>
        <v>139396</v>
      </c>
      <c r="H36">
        <f t="shared" si="3"/>
        <v>139396</v>
      </c>
      <c r="I36">
        <f t="shared" si="4"/>
        <v>49463</v>
      </c>
      <c r="J36">
        <f t="shared" si="5"/>
        <v>44549</v>
      </c>
      <c r="K36">
        <f t="shared" si="7"/>
        <v>48776.333333333336</v>
      </c>
      <c r="L36">
        <f t="shared" si="6"/>
        <v>48776.333333333336</v>
      </c>
      <c r="P36" s="19">
        <f>MAX(C:C)</f>
        <v>49732</v>
      </c>
      <c r="Q36" s="19">
        <f>MIN(E:E)</f>
        <v>35401</v>
      </c>
    </row>
    <row r="37" spans="1:17" ht="15.6">
      <c r="A37" s="11">
        <v>36</v>
      </c>
      <c r="B37" s="12" t="s">
        <v>359</v>
      </c>
      <c r="C37" s="11">
        <v>45999</v>
      </c>
      <c r="D37" s="11">
        <v>43746</v>
      </c>
      <c r="E37" s="11">
        <v>44985</v>
      </c>
      <c r="F37" s="12">
        <f t="shared" si="1"/>
        <v>44910</v>
      </c>
      <c r="G37">
        <f t="shared" si="2"/>
        <v>134730</v>
      </c>
      <c r="H37">
        <f t="shared" si="3"/>
        <v>134730</v>
      </c>
      <c r="I37">
        <f t="shared" si="4"/>
        <v>45999</v>
      </c>
      <c r="J37">
        <f t="shared" si="5"/>
        <v>43746</v>
      </c>
      <c r="K37">
        <f t="shared" si="7"/>
        <v>47221</v>
      </c>
      <c r="L37">
        <f t="shared" si="6"/>
        <v>47221</v>
      </c>
    </row>
    <row r="38" spans="1:17" ht="15.6">
      <c r="A38" s="11">
        <v>37</v>
      </c>
      <c r="B38" s="12" t="s">
        <v>360</v>
      </c>
      <c r="C38" s="11">
        <v>37573</v>
      </c>
      <c r="D38" s="11">
        <v>45856</v>
      </c>
      <c r="E38" s="11">
        <v>39590</v>
      </c>
      <c r="F38" s="12">
        <f t="shared" si="1"/>
        <v>41006.333333333336</v>
      </c>
      <c r="G38">
        <f t="shared" si="2"/>
        <v>123019</v>
      </c>
      <c r="H38">
        <f t="shared" si="3"/>
        <v>123019</v>
      </c>
      <c r="I38">
        <f t="shared" si="4"/>
        <v>45856</v>
      </c>
      <c r="J38">
        <f t="shared" si="5"/>
        <v>37573</v>
      </c>
      <c r="K38">
        <f t="shared" si="7"/>
        <v>43317.333333333336</v>
      </c>
      <c r="L38">
        <f t="shared" si="6"/>
        <v>43317.333333333336</v>
      </c>
    </row>
    <row r="39" spans="1:17" ht="15.6">
      <c r="A39" s="11">
        <v>38</v>
      </c>
      <c r="B39" s="12" t="s">
        <v>361</v>
      </c>
      <c r="C39" s="11">
        <v>46686</v>
      </c>
      <c r="D39" s="11">
        <v>40601</v>
      </c>
      <c r="E39" s="11">
        <v>38383</v>
      </c>
      <c r="F39" s="12">
        <f t="shared" si="1"/>
        <v>41890</v>
      </c>
      <c r="G39">
        <f t="shared" si="2"/>
        <v>125670</v>
      </c>
      <c r="H39">
        <f t="shared" si="3"/>
        <v>125670</v>
      </c>
      <c r="I39">
        <f t="shared" si="4"/>
        <v>46686</v>
      </c>
      <c r="J39">
        <f t="shared" si="5"/>
        <v>38383</v>
      </c>
      <c r="K39">
        <f t="shared" si="7"/>
        <v>44201</v>
      </c>
      <c r="L39">
        <f t="shared" si="6"/>
        <v>44201</v>
      </c>
    </row>
    <row r="40" spans="1:17" ht="15.6">
      <c r="A40" s="11">
        <v>39</v>
      </c>
      <c r="B40" s="12" t="s">
        <v>362</v>
      </c>
      <c r="C40" s="11">
        <v>44810</v>
      </c>
      <c r="D40" s="11">
        <v>37057</v>
      </c>
      <c r="E40" s="11">
        <v>46135</v>
      </c>
      <c r="F40" s="12">
        <f t="shared" si="1"/>
        <v>42667.333333333336</v>
      </c>
      <c r="G40">
        <f t="shared" si="2"/>
        <v>128002</v>
      </c>
      <c r="H40">
        <f t="shared" si="3"/>
        <v>128002</v>
      </c>
      <c r="I40">
        <f t="shared" si="4"/>
        <v>46135</v>
      </c>
      <c r="J40">
        <f t="shared" si="5"/>
        <v>37057</v>
      </c>
      <c r="K40">
        <f t="shared" si="7"/>
        <v>44978.333333333336</v>
      </c>
      <c r="L40">
        <f t="shared" si="6"/>
        <v>44978.333333333336</v>
      </c>
    </row>
    <row r="41" spans="1:17" ht="15.6">
      <c r="A41" s="11">
        <v>40</v>
      </c>
      <c r="B41" s="12" t="s">
        <v>363</v>
      </c>
      <c r="C41" s="11">
        <v>43141</v>
      </c>
      <c r="D41" s="11">
        <v>35706</v>
      </c>
      <c r="E41" s="11">
        <v>40820</v>
      </c>
      <c r="F41" s="12">
        <f t="shared" si="1"/>
        <v>39889</v>
      </c>
      <c r="G41">
        <f t="shared" si="2"/>
        <v>119667</v>
      </c>
      <c r="H41">
        <f t="shared" si="3"/>
        <v>119667</v>
      </c>
      <c r="I41">
        <f t="shared" si="4"/>
        <v>43141</v>
      </c>
      <c r="J41">
        <f t="shared" si="5"/>
        <v>35706</v>
      </c>
      <c r="K41">
        <f t="shared" si="7"/>
        <v>42200</v>
      </c>
      <c r="L41">
        <f t="shared" si="6"/>
        <v>42200</v>
      </c>
    </row>
    <row r="42" spans="1:17" ht="15.6">
      <c r="A42" s="11">
        <v>41</v>
      </c>
      <c r="B42" s="12" t="s">
        <v>364</v>
      </c>
      <c r="C42" s="11">
        <v>37669</v>
      </c>
      <c r="D42" s="11">
        <v>37153</v>
      </c>
      <c r="E42" s="11">
        <v>38297</v>
      </c>
      <c r="F42" s="12">
        <f t="shared" si="1"/>
        <v>37706.333333333336</v>
      </c>
      <c r="G42">
        <f t="shared" si="2"/>
        <v>113119</v>
      </c>
      <c r="H42">
        <f t="shared" si="3"/>
        <v>113119</v>
      </c>
      <c r="I42">
        <f t="shared" si="4"/>
        <v>38297</v>
      </c>
      <c r="J42">
        <f t="shared" si="5"/>
        <v>37153</v>
      </c>
      <c r="K42">
        <f t="shared" si="7"/>
        <v>40017.333333333336</v>
      </c>
      <c r="L42">
        <f t="shared" si="6"/>
        <v>40017.333333333336</v>
      </c>
    </row>
    <row r="43" spans="1:17" ht="15.6">
      <c r="A43" s="11">
        <v>42</v>
      </c>
      <c r="B43" s="12" t="s">
        <v>365</v>
      </c>
      <c r="C43" s="11">
        <v>44723</v>
      </c>
      <c r="D43" s="11">
        <v>39725</v>
      </c>
      <c r="E43" s="11">
        <v>56596</v>
      </c>
      <c r="F43" s="12">
        <f t="shared" si="1"/>
        <v>47014.666666666664</v>
      </c>
      <c r="G43">
        <f t="shared" si="2"/>
        <v>141044</v>
      </c>
      <c r="H43">
        <f t="shared" si="3"/>
        <v>141044</v>
      </c>
      <c r="I43">
        <f t="shared" si="4"/>
        <v>56596</v>
      </c>
      <c r="J43">
        <f t="shared" si="5"/>
        <v>39725</v>
      </c>
      <c r="K43">
        <f t="shared" si="7"/>
        <v>49325.666666666664</v>
      </c>
      <c r="L43">
        <f t="shared" si="6"/>
        <v>49325.666666666664</v>
      </c>
      <c r="P43" s="90" t="s">
        <v>375</v>
      </c>
      <c r="Q43" s="90"/>
    </row>
    <row r="44" spans="1:17" ht="15.6">
      <c r="A44" s="11">
        <v>43</v>
      </c>
      <c r="B44" s="12" t="s">
        <v>366</v>
      </c>
      <c r="C44" s="11">
        <v>37142</v>
      </c>
      <c r="D44" s="11">
        <v>45216</v>
      </c>
      <c r="E44" s="11">
        <v>36139</v>
      </c>
      <c r="F44" s="12">
        <f t="shared" si="1"/>
        <v>39499</v>
      </c>
      <c r="G44">
        <f t="shared" si="2"/>
        <v>118497</v>
      </c>
      <c r="H44">
        <f t="shared" si="3"/>
        <v>118497</v>
      </c>
      <c r="I44">
        <f t="shared" si="4"/>
        <v>45216</v>
      </c>
      <c r="J44">
        <f t="shared" si="5"/>
        <v>36139</v>
      </c>
      <c r="K44">
        <f t="shared" si="7"/>
        <v>41810</v>
      </c>
      <c r="L44">
        <f t="shared" si="6"/>
        <v>41810</v>
      </c>
      <c r="P44" s="90"/>
      <c r="Q44" s="90"/>
    </row>
    <row r="45" spans="1:17" ht="15.6">
      <c r="A45" s="11">
        <v>44</v>
      </c>
      <c r="B45" s="12" t="s">
        <v>367</v>
      </c>
      <c r="C45" s="11">
        <v>44236</v>
      </c>
      <c r="D45" s="11">
        <v>43908</v>
      </c>
      <c r="E45" s="11">
        <v>43397</v>
      </c>
      <c r="F45" s="12">
        <f t="shared" si="1"/>
        <v>43847</v>
      </c>
      <c r="G45">
        <f t="shared" si="2"/>
        <v>131541</v>
      </c>
      <c r="H45">
        <f t="shared" si="3"/>
        <v>131541</v>
      </c>
      <c r="I45">
        <f t="shared" si="4"/>
        <v>44236</v>
      </c>
      <c r="J45">
        <f t="shared" si="5"/>
        <v>43397</v>
      </c>
      <c r="K45">
        <f t="shared" si="7"/>
        <v>46158</v>
      </c>
      <c r="L45">
        <f t="shared" si="6"/>
        <v>46158</v>
      </c>
      <c r="P45" s="15" t="s">
        <v>323</v>
      </c>
      <c r="Q45" s="16"/>
    </row>
    <row r="46" spans="1:17" ht="15.6">
      <c r="A46" s="11">
        <v>45</v>
      </c>
      <c r="B46" s="12" t="s">
        <v>368</v>
      </c>
      <c r="C46" s="11">
        <v>39818</v>
      </c>
      <c r="D46" s="11">
        <v>49154</v>
      </c>
      <c r="E46" s="11">
        <v>46899</v>
      </c>
      <c r="F46" s="12">
        <f t="shared" si="1"/>
        <v>45290.333333333336</v>
      </c>
      <c r="G46">
        <f t="shared" si="2"/>
        <v>135871</v>
      </c>
      <c r="H46">
        <f t="shared" si="3"/>
        <v>135871</v>
      </c>
      <c r="I46">
        <f t="shared" si="4"/>
        <v>49154</v>
      </c>
      <c r="J46">
        <f t="shared" si="5"/>
        <v>39818</v>
      </c>
      <c r="K46">
        <f t="shared" si="7"/>
        <v>47601.333333333336</v>
      </c>
      <c r="L46">
        <f t="shared" si="6"/>
        <v>47601.333333333336</v>
      </c>
      <c r="P46" s="80"/>
      <c r="Q46" s="80"/>
    </row>
    <row r="47" spans="1:17" ht="15.6">
      <c r="A47" s="11">
        <v>46</v>
      </c>
      <c r="B47" s="12" t="s">
        <v>369</v>
      </c>
      <c r="C47" s="11">
        <v>40069</v>
      </c>
      <c r="D47" s="11">
        <v>45320</v>
      </c>
      <c r="E47" s="11">
        <v>35401</v>
      </c>
      <c r="F47" s="12">
        <f t="shared" si="1"/>
        <v>40263.333333333336</v>
      </c>
      <c r="G47">
        <f t="shared" si="2"/>
        <v>120790</v>
      </c>
      <c r="H47">
        <f t="shared" si="3"/>
        <v>120790</v>
      </c>
      <c r="I47">
        <f t="shared" si="4"/>
        <v>45320</v>
      </c>
      <c r="J47">
        <f t="shared" si="5"/>
        <v>35401</v>
      </c>
      <c r="K47">
        <f t="shared" si="7"/>
        <v>42574.333333333336</v>
      </c>
      <c r="L47">
        <f t="shared" si="6"/>
        <v>42574.333333333336</v>
      </c>
      <c r="P47" s="15" t="s">
        <v>322</v>
      </c>
      <c r="Q47" s="17">
        <v>2311</v>
      </c>
    </row>
    <row r="48" spans="1:17" ht="15.6">
      <c r="A48" s="11">
        <v>47</v>
      </c>
      <c r="B48" s="12" t="s">
        <v>370</v>
      </c>
      <c r="C48" s="11">
        <v>46550</v>
      </c>
      <c r="D48" s="11">
        <v>40685</v>
      </c>
      <c r="E48" s="11">
        <v>35892</v>
      </c>
      <c r="F48" s="12">
        <f t="shared" si="1"/>
        <v>41042.333333333336</v>
      </c>
      <c r="G48">
        <f t="shared" si="2"/>
        <v>123127</v>
      </c>
      <c r="H48">
        <f t="shared" si="3"/>
        <v>123127</v>
      </c>
      <c r="I48">
        <f t="shared" si="4"/>
        <v>46550</v>
      </c>
      <c r="J48">
        <f t="shared" si="5"/>
        <v>35892</v>
      </c>
      <c r="K48">
        <f t="shared" si="7"/>
        <v>43353.333333333336</v>
      </c>
      <c r="L48">
        <f t="shared" si="6"/>
        <v>43353.333333333336</v>
      </c>
    </row>
    <row r="49" spans="1:12" ht="15.6">
      <c r="A49" s="11">
        <v>48</v>
      </c>
      <c r="B49" s="12" t="s">
        <v>371</v>
      </c>
      <c r="C49" s="11">
        <v>49732</v>
      </c>
      <c r="D49" s="11">
        <v>38604</v>
      </c>
      <c r="E49" s="11">
        <v>49676</v>
      </c>
      <c r="F49" s="12">
        <f t="shared" si="1"/>
        <v>46004</v>
      </c>
      <c r="G49">
        <f t="shared" si="2"/>
        <v>138012</v>
      </c>
      <c r="H49">
        <f t="shared" si="3"/>
        <v>138012</v>
      </c>
      <c r="I49">
        <f t="shared" si="4"/>
        <v>49732</v>
      </c>
      <c r="J49">
        <f t="shared" si="5"/>
        <v>38604</v>
      </c>
      <c r="K49">
        <f t="shared" si="7"/>
        <v>48315</v>
      </c>
      <c r="L49">
        <f t="shared" si="6"/>
        <v>48315</v>
      </c>
    </row>
    <row r="50" spans="1:12" ht="15.6">
      <c r="A50" s="11">
        <v>49</v>
      </c>
      <c r="B50" s="12" t="s">
        <v>372</v>
      </c>
      <c r="C50" s="11">
        <v>43056</v>
      </c>
      <c r="D50" s="11">
        <v>42824</v>
      </c>
      <c r="E50" s="11">
        <v>35411</v>
      </c>
      <c r="F50" s="12">
        <f t="shared" si="1"/>
        <v>40430.333333333336</v>
      </c>
      <c r="G50">
        <f t="shared" si="2"/>
        <v>121291</v>
      </c>
      <c r="H50">
        <f t="shared" si="3"/>
        <v>121291</v>
      </c>
      <c r="I50">
        <f t="shared" si="4"/>
        <v>43056</v>
      </c>
      <c r="J50">
        <f t="shared" si="5"/>
        <v>35411</v>
      </c>
      <c r="K50">
        <f t="shared" si="7"/>
        <v>42741.333333333336</v>
      </c>
      <c r="L50">
        <f t="shared" si="6"/>
        <v>42741.333333333336</v>
      </c>
    </row>
    <row r="51" spans="1:12" ht="15.6">
      <c r="A51" s="11">
        <v>50</v>
      </c>
      <c r="B51" s="12" t="s">
        <v>373</v>
      </c>
      <c r="C51" s="11">
        <v>42961</v>
      </c>
      <c r="D51" s="11">
        <v>35713</v>
      </c>
      <c r="E51" s="11">
        <v>48552</v>
      </c>
      <c r="F51" s="12">
        <f t="shared" si="1"/>
        <v>42408.666666666664</v>
      </c>
      <c r="G51">
        <f t="shared" si="2"/>
        <v>127226</v>
      </c>
      <c r="H51">
        <f t="shared" si="3"/>
        <v>127226</v>
      </c>
      <c r="I51">
        <f t="shared" si="4"/>
        <v>48552</v>
      </c>
      <c r="J51">
        <f t="shared" si="5"/>
        <v>35713</v>
      </c>
      <c r="K51">
        <f t="shared" si="7"/>
        <v>44719.666666666664</v>
      </c>
      <c r="L51">
        <f t="shared" si="6"/>
        <v>44719.666666666664</v>
      </c>
    </row>
    <row r="52" spans="1:12">
      <c r="A52" s="13"/>
    </row>
    <row r="53" spans="1:12">
      <c r="C53" s="14"/>
      <c r="D53" s="4"/>
      <c r="E53" s="4"/>
    </row>
    <row r="54" spans="1:12">
      <c r="C54" s="4"/>
      <c r="D54" s="4"/>
      <c r="E54" s="4"/>
    </row>
    <row r="56" spans="1:12" ht="15.6">
      <c r="E56" s="12"/>
    </row>
  </sheetData>
  <mergeCells count="2">
    <mergeCell ref="P46:Q46"/>
    <mergeCell ref="P43:Q44"/>
  </mergeCells>
  <conditionalFormatting sqref="F1">
    <cfRule type="cellIs" dxfId="14" priority="16" operator="greaterThan">
      <formula>"40000-45000"</formula>
    </cfRule>
  </conditionalFormatting>
  <conditionalFormatting sqref="F2:F51">
    <cfRule type="cellIs" dxfId="13" priority="14" operator="between">
      <formula>44300</formula>
      <formula>48587</formula>
    </cfRule>
    <cfRule type="cellIs" dxfId="12" priority="15" operator="between">
      <formula>44300</formula>
      <formula>48587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E16" sqref="E16"/>
    </sheetView>
  </sheetViews>
  <sheetFormatPr defaultRowHeight="14.4"/>
  <cols>
    <col min="1" max="1" width="11.88671875" style="21" bestFit="1" customWidth="1"/>
    <col min="2" max="2" width="32" style="23" customWidth="1"/>
    <col min="3" max="3" width="48" style="21" customWidth="1"/>
    <col min="4" max="4" width="27.21875" style="22" customWidth="1"/>
    <col min="5" max="5" width="44.77734375" style="21" bestFit="1" customWidth="1"/>
    <col min="6" max="6" width="37.77734375" style="21" customWidth="1"/>
    <col min="7" max="16384" width="8.88671875" style="21"/>
  </cols>
  <sheetData>
    <row r="1" spans="1:12" s="25" customFormat="1">
      <c r="A1" s="91" t="s">
        <v>379</v>
      </c>
      <c r="B1" s="92"/>
      <c r="C1" s="92"/>
      <c r="D1" s="92"/>
      <c r="E1" s="92"/>
      <c r="F1" s="92"/>
      <c r="G1" s="24"/>
      <c r="H1" s="24"/>
      <c r="I1" s="24"/>
      <c r="J1" s="24"/>
      <c r="K1" s="24"/>
      <c r="L1" s="24"/>
    </row>
    <row r="2" spans="1:12" s="25" customFormat="1">
      <c r="A2" s="92"/>
      <c r="B2" s="92"/>
      <c r="C2" s="92"/>
      <c r="D2" s="92"/>
      <c r="E2" s="92"/>
      <c r="F2" s="92"/>
      <c r="G2" s="24"/>
      <c r="H2" s="24"/>
      <c r="I2" s="24"/>
      <c r="J2" s="24"/>
      <c r="K2" s="24"/>
      <c r="L2" s="24"/>
    </row>
    <row r="3" spans="1:12" s="25" customFormat="1">
      <c r="A3" s="92"/>
      <c r="B3" s="92"/>
      <c r="C3" s="92"/>
      <c r="D3" s="92"/>
      <c r="E3" s="92"/>
      <c r="F3" s="92"/>
      <c r="G3" s="24"/>
      <c r="H3" s="24"/>
      <c r="I3" s="24"/>
      <c r="J3" s="24"/>
      <c r="K3" s="24"/>
      <c r="L3" s="24"/>
    </row>
    <row r="4" spans="1:12" s="25" customFormat="1">
      <c r="A4" s="92"/>
      <c r="B4" s="92"/>
      <c r="C4" s="92"/>
      <c r="D4" s="92"/>
      <c r="E4" s="92"/>
      <c r="F4" s="92"/>
      <c r="G4" s="24"/>
      <c r="H4" s="24"/>
      <c r="I4" s="24"/>
      <c r="J4" s="24"/>
      <c r="K4" s="24"/>
      <c r="L4" s="24"/>
    </row>
    <row r="5" spans="1:12" s="20" customFormat="1">
      <c r="A5" s="26" t="s">
        <v>380</v>
      </c>
      <c r="B5" s="27" t="s">
        <v>381</v>
      </c>
      <c r="C5" s="26" t="s">
        <v>382</v>
      </c>
      <c r="D5" s="41" t="s">
        <v>383</v>
      </c>
      <c r="E5" s="26" t="s">
        <v>384</v>
      </c>
      <c r="F5" s="26" t="s">
        <v>385</v>
      </c>
    </row>
    <row r="6" spans="1:12" ht="41.4">
      <c r="A6" s="40">
        <v>1</v>
      </c>
      <c r="B6" s="29" t="s">
        <v>398</v>
      </c>
      <c r="C6" s="30" t="s">
        <v>407</v>
      </c>
      <c r="D6" s="42" t="s">
        <v>430</v>
      </c>
      <c r="E6" s="32" t="s">
        <v>386</v>
      </c>
      <c r="F6" s="32" t="s">
        <v>418</v>
      </c>
    </row>
    <row r="7" spans="1:12" ht="27.6">
      <c r="A7" s="40">
        <v>2</v>
      </c>
      <c r="B7" s="30" t="s">
        <v>399</v>
      </c>
      <c r="C7" s="30" t="s">
        <v>408</v>
      </c>
      <c r="D7" s="42" t="s">
        <v>431</v>
      </c>
      <c r="E7" s="32" t="s">
        <v>387</v>
      </c>
      <c r="F7" s="33" t="s">
        <v>395</v>
      </c>
    </row>
    <row r="8" spans="1:12" ht="27.6">
      <c r="A8" s="40">
        <v>3</v>
      </c>
      <c r="B8" s="30" t="s">
        <v>400</v>
      </c>
      <c r="C8" s="30" t="s">
        <v>409</v>
      </c>
      <c r="D8" s="42" t="s">
        <v>434</v>
      </c>
      <c r="E8" s="32" t="s">
        <v>388</v>
      </c>
      <c r="F8" s="31" t="s">
        <v>391</v>
      </c>
    </row>
    <row r="9" spans="1:12" ht="27.6">
      <c r="A9" s="40">
        <v>4</v>
      </c>
      <c r="B9" s="30" t="s">
        <v>401</v>
      </c>
      <c r="C9" s="30" t="s">
        <v>410</v>
      </c>
      <c r="D9" s="42" t="s">
        <v>432</v>
      </c>
      <c r="E9" s="32" t="s">
        <v>389</v>
      </c>
      <c r="F9" s="32" t="s">
        <v>419</v>
      </c>
    </row>
    <row r="10" spans="1:12" ht="15">
      <c r="A10" s="40">
        <v>5</v>
      </c>
      <c r="B10" s="30" t="s">
        <v>402</v>
      </c>
      <c r="C10" s="30" t="s">
        <v>411</v>
      </c>
      <c r="D10" s="42" t="s">
        <v>433</v>
      </c>
      <c r="E10" s="32" t="s">
        <v>390</v>
      </c>
      <c r="F10" s="32" t="s">
        <v>420</v>
      </c>
    </row>
    <row r="11" spans="1:12" ht="16.8">
      <c r="A11" s="40">
        <v>6</v>
      </c>
      <c r="B11" s="30" t="s">
        <v>403</v>
      </c>
      <c r="C11" s="30" t="s">
        <v>412</v>
      </c>
      <c r="D11" s="43">
        <v>1711403832</v>
      </c>
      <c r="E11" s="34" t="s">
        <v>393</v>
      </c>
      <c r="F11" s="32" t="s">
        <v>421</v>
      </c>
    </row>
    <row r="12" spans="1:12">
      <c r="A12" s="40">
        <v>7</v>
      </c>
      <c r="B12" s="30" t="s">
        <v>404</v>
      </c>
      <c r="C12" s="30" t="s">
        <v>413</v>
      </c>
      <c r="D12" s="44" t="s">
        <v>392</v>
      </c>
      <c r="E12" s="33" t="s">
        <v>397</v>
      </c>
      <c r="F12" s="32" t="s">
        <v>422</v>
      </c>
    </row>
    <row r="13" spans="1:12">
      <c r="A13" s="40">
        <v>8</v>
      </c>
      <c r="B13" s="30" t="s">
        <v>405</v>
      </c>
      <c r="C13" s="30" t="s">
        <v>414</v>
      </c>
      <c r="D13" s="35" t="s">
        <v>394</v>
      </c>
      <c r="E13" s="36" t="s">
        <v>426</v>
      </c>
      <c r="F13" s="32" t="s">
        <v>423</v>
      </c>
    </row>
    <row r="14" spans="1:12">
      <c r="A14" s="40">
        <v>9</v>
      </c>
      <c r="B14" s="30" t="s">
        <v>417</v>
      </c>
      <c r="C14" s="30" t="s">
        <v>415</v>
      </c>
      <c r="D14" s="35" t="s">
        <v>396</v>
      </c>
      <c r="E14" s="32" t="s">
        <v>427</v>
      </c>
      <c r="F14" s="32" t="s">
        <v>424</v>
      </c>
    </row>
    <row r="15" spans="1:12">
      <c r="A15" s="40">
        <v>10</v>
      </c>
      <c r="B15" s="37" t="s">
        <v>406</v>
      </c>
      <c r="C15" s="37" t="s">
        <v>416</v>
      </c>
      <c r="D15" s="38" t="s">
        <v>429</v>
      </c>
      <c r="E15" s="32" t="s">
        <v>428</v>
      </c>
      <c r="F15" s="32" t="s">
        <v>425</v>
      </c>
    </row>
    <row r="16" spans="1:12">
      <c r="A16" s="28"/>
      <c r="B16" s="39"/>
      <c r="C16" s="28"/>
      <c r="D16" s="38"/>
      <c r="E16" s="28"/>
      <c r="F16" s="28"/>
    </row>
    <row r="17" spans="1:6">
      <c r="A17" s="28"/>
      <c r="B17" s="39"/>
      <c r="C17" s="28"/>
      <c r="D17" s="38"/>
      <c r="E17" s="28"/>
      <c r="F17" s="28"/>
    </row>
  </sheetData>
  <mergeCells count="1">
    <mergeCell ref="A1:F4"/>
  </mergeCells>
  <hyperlinks>
    <hyperlink ref="F6" r:id="rId1"/>
    <hyperlink ref="F9" r:id="rId2"/>
    <hyperlink ref="F10" r:id="rId3"/>
    <hyperlink ref="F11" r:id="rId4"/>
    <hyperlink ref="F12" r:id="rId5"/>
    <hyperlink ref="F13" r:id="rId6"/>
    <hyperlink ref="F14" r:id="rId7"/>
    <hyperlink ref="F15" r:id="rId8"/>
    <hyperlink ref="E13" r:id="rId9"/>
    <hyperlink ref="E14" r:id="rId10"/>
    <hyperlink ref="E15" r:id="rId11"/>
    <hyperlink ref="E8" r:id="rId12"/>
    <hyperlink ref="E9" r:id="rId13"/>
    <hyperlink ref="E10" r:id="rId14"/>
    <hyperlink ref="E7" r:id="rId15"/>
    <hyperlink ref="E6" r:id="rId1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E13" sqref="E13"/>
    </sheetView>
  </sheetViews>
  <sheetFormatPr defaultRowHeight="15.6"/>
  <cols>
    <col min="1" max="1" width="10.33203125" style="54" bestFit="1" customWidth="1"/>
    <col min="2" max="2" width="14.6640625" style="54" customWidth="1"/>
    <col min="3" max="3" width="11.44140625" style="54" customWidth="1"/>
    <col min="4" max="4" width="12.21875" style="54" customWidth="1"/>
    <col min="5" max="5" width="9.44140625" style="54" customWidth="1"/>
    <col min="6" max="6" width="13.21875" style="54" customWidth="1"/>
    <col min="7" max="7" width="17.33203125" style="54" customWidth="1"/>
    <col min="8" max="8" width="9.88671875" style="54" customWidth="1"/>
    <col min="9" max="9" width="10.6640625" style="54" customWidth="1"/>
    <col min="10" max="10" width="17.21875" style="54" bestFit="1" customWidth="1"/>
    <col min="11" max="11" width="18" style="54" bestFit="1" customWidth="1"/>
    <col min="12" max="12" width="14.5546875" style="54" bestFit="1" customWidth="1"/>
    <col min="13" max="13" width="17.44140625" style="54" bestFit="1" customWidth="1"/>
    <col min="14" max="14" width="23.44140625" style="54" bestFit="1" customWidth="1"/>
    <col min="15" max="15" width="11.33203125" style="54" customWidth="1"/>
    <col min="16" max="17" width="8.88671875" style="54"/>
    <col min="18" max="19" width="9" style="54" bestFit="1" customWidth="1"/>
    <col min="20" max="20" width="8.88671875" style="54"/>
    <col min="21" max="21" width="9" style="54" bestFit="1" customWidth="1"/>
    <col min="22" max="16384" width="8.88671875" style="54"/>
  </cols>
  <sheetData>
    <row r="1" spans="1:31" ht="16.2" thickBot="1">
      <c r="A1" s="93" t="s">
        <v>466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52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31" ht="16.2" thickBo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52"/>
      <c r="Q2" s="53"/>
      <c r="R2" s="53"/>
      <c r="S2" s="53"/>
      <c r="T2" s="53"/>
      <c r="U2" s="55"/>
      <c r="V2" s="55"/>
      <c r="W2" s="53"/>
      <c r="X2" s="53"/>
      <c r="Y2" s="53"/>
      <c r="Z2" s="53"/>
      <c r="AA2" s="53"/>
      <c r="AB2" s="53"/>
      <c r="AC2" s="53"/>
      <c r="AD2" s="53"/>
      <c r="AE2" s="53"/>
    </row>
    <row r="3" spans="1:31" ht="16.2" thickBot="1">
      <c r="A3" s="49" t="s">
        <v>447</v>
      </c>
      <c r="B3" s="49" t="s">
        <v>435</v>
      </c>
      <c r="C3" s="49" t="s">
        <v>448</v>
      </c>
      <c r="D3" s="49" t="s">
        <v>449</v>
      </c>
      <c r="E3" s="49" t="s">
        <v>450</v>
      </c>
      <c r="F3" s="49" t="s">
        <v>451</v>
      </c>
      <c r="G3" s="49" t="s">
        <v>452</v>
      </c>
      <c r="H3" s="46" t="s">
        <v>29</v>
      </c>
      <c r="I3" s="46" t="s">
        <v>30</v>
      </c>
      <c r="J3" s="50" t="s">
        <v>460</v>
      </c>
      <c r="K3" s="50" t="s">
        <v>461</v>
      </c>
      <c r="L3" s="50" t="s">
        <v>462</v>
      </c>
      <c r="M3" s="50" t="s">
        <v>463</v>
      </c>
      <c r="N3" s="50" t="s">
        <v>464</v>
      </c>
      <c r="O3" s="46" t="s">
        <v>321</v>
      </c>
      <c r="Q3" s="53"/>
      <c r="R3" s="55"/>
      <c r="S3" s="55"/>
      <c r="T3" s="56"/>
      <c r="U3" s="57" t="s">
        <v>465</v>
      </c>
      <c r="V3" s="57" t="s">
        <v>459</v>
      </c>
      <c r="W3" s="52"/>
      <c r="X3" s="53"/>
      <c r="Y3" s="53"/>
      <c r="Z3" s="53"/>
      <c r="AA3" s="53"/>
      <c r="AB3" s="53"/>
      <c r="AC3" s="53"/>
      <c r="AD3" s="53"/>
      <c r="AE3" s="53"/>
    </row>
    <row r="4" spans="1:31" s="65" customFormat="1" ht="16.2" thickBot="1">
      <c r="A4" s="58">
        <v>1001</v>
      </c>
      <c r="B4" s="59" t="s">
        <v>436</v>
      </c>
      <c r="C4" s="60">
        <v>40</v>
      </c>
      <c r="D4" s="60">
        <v>86</v>
      </c>
      <c r="E4" s="60">
        <v>57</v>
      </c>
      <c r="F4" s="60">
        <v>51</v>
      </c>
      <c r="G4" s="60">
        <v>91</v>
      </c>
      <c r="H4" s="61">
        <f>SUM(C4:G4)</f>
        <v>325</v>
      </c>
      <c r="I4" s="61">
        <f>RANK(H4,H4:H23)</f>
        <v>11</v>
      </c>
      <c r="J4" s="61" t="str">
        <f>VLOOKUP(C4,$R$7:$S$13,2)</f>
        <v>D</v>
      </c>
      <c r="K4" s="61" t="str">
        <f>VLOOKUP(D4,$R$7:$S$13,2)</f>
        <v>A+</v>
      </c>
      <c r="L4" s="62" t="str">
        <f>VLOOKUP(E4,$R$7:$S$13,2)</f>
        <v>C</v>
      </c>
      <c r="M4" s="62" t="str">
        <f>VLOOKUP(F4,$R$7:$S$13,2)</f>
        <v>C</v>
      </c>
      <c r="N4" s="61" t="str">
        <f>VLOOKUP(G4,$R$7:$S$13,2,TRUE)</f>
        <v>A+</v>
      </c>
      <c r="O4" s="61">
        <f>AVERAGE(C4:G4)</f>
        <v>65</v>
      </c>
      <c r="P4" s="52"/>
      <c r="Q4" s="56"/>
      <c r="R4" s="63" t="s">
        <v>378</v>
      </c>
      <c r="S4" s="63" t="s">
        <v>66</v>
      </c>
      <c r="T4" s="64"/>
      <c r="U4" s="45">
        <v>80</v>
      </c>
      <c r="V4" s="45" t="s">
        <v>453</v>
      </c>
      <c r="W4" s="52"/>
      <c r="X4" s="53"/>
      <c r="Y4" s="53"/>
      <c r="Z4" s="53"/>
      <c r="AA4" s="53"/>
      <c r="AB4" s="53"/>
      <c r="AC4" s="53"/>
      <c r="AD4" s="53"/>
      <c r="AE4" s="53"/>
    </row>
    <row r="5" spans="1:31" ht="16.2" thickBot="1">
      <c r="A5" s="58">
        <v>1002</v>
      </c>
      <c r="B5" s="59" t="s">
        <v>437</v>
      </c>
      <c r="C5" s="60">
        <v>65</v>
      </c>
      <c r="D5" s="60">
        <v>66</v>
      </c>
      <c r="E5" s="60">
        <v>76</v>
      </c>
      <c r="F5" s="60">
        <v>74</v>
      </c>
      <c r="G5" s="60">
        <v>67</v>
      </c>
      <c r="H5" s="61">
        <f t="shared" ref="H5:H23" si="0">SUM(C5:G5)</f>
        <v>348</v>
      </c>
      <c r="I5" s="61">
        <f t="shared" ref="I5:I23" si="1">RANK(H5,H5:H24)</f>
        <v>6</v>
      </c>
      <c r="J5" s="61" t="str">
        <f t="shared" ref="J5:J23" si="2">VLOOKUP(C5,$R$7:$S$13,2)</f>
        <v>B</v>
      </c>
      <c r="K5" s="61" t="str">
        <f t="shared" ref="K5:K23" si="3">VLOOKUP(D5,$R$7:$S$13,2)</f>
        <v>B</v>
      </c>
      <c r="L5" s="62" t="str">
        <f t="shared" ref="L5:L23" si="4">VLOOKUP(E5,$R$7:$S$13,2)</f>
        <v>A</v>
      </c>
      <c r="M5" s="62" t="str">
        <f t="shared" ref="M5:M23" si="5">VLOOKUP(F5,$R$7:$S$13,2)</f>
        <v>A</v>
      </c>
      <c r="N5" s="61" t="str">
        <f t="shared" ref="N5:N23" si="6">VLOOKUP(G5,$R$7:$S$13,2,TRUE)</f>
        <v>B</v>
      </c>
      <c r="O5" s="61">
        <f t="shared" ref="O5:O23" si="7">AVERAGE(C5:G5)</f>
        <v>69.599999999999994</v>
      </c>
      <c r="P5" s="52"/>
      <c r="Q5" s="56"/>
      <c r="R5" s="45">
        <f>MAX(H4:H23)</f>
        <v>412</v>
      </c>
      <c r="S5" s="45">
        <f>MIN(H4:H23)</f>
        <v>255</v>
      </c>
      <c r="T5" s="64"/>
      <c r="U5" s="45">
        <v>70</v>
      </c>
      <c r="V5" s="45" t="s">
        <v>454</v>
      </c>
      <c r="W5" s="52"/>
      <c r="X5" s="53"/>
      <c r="Y5" s="53"/>
      <c r="Z5" s="53"/>
      <c r="AA5" s="53"/>
      <c r="AB5" s="53"/>
      <c r="AC5" s="53"/>
      <c r="AD5" s="53"/>
      <c r="AE5" s="53"/>
    </row>
    <row r="6" spans="1:31" ht="16.2" thickBot="1">
      <c r="A6" s="58">
        <v>1003</v>
      </c>
      <c r="B6" s="59" t="s">
        <v>438</v>
      </c>
      <c r="C6" s="60">
        <v>66</v>
      </c>
      <c r="D6" s="60">
        <v>84</v>
      </c>
      <c r="E6" s="60">
        <v>69</v>
      </c>
      <c r="F6" s="60">
        <v>83</v>
      </c>
      <c r="G6" s="60">
        <v>52</v>
      </c>
      <c r="H6" s="61">
        <f t="shared" si="0"/>
        <v>354</v>
      </c>
      <c r="I6" s="61">
        <f t="shared" si="1"/>
        <v>5</v>
      </c>
      <c r="J6" s="61" t="str">
        <f t="shared" si="2"/>
        <v>B</v>
      </c>
      <c r="K6" s="61" t="str">
        <f t="shared" si="3"/>
        <v>A+</v>
      </c>
      <c r="L6" s="62" t="str">
        <f t="shared" si="4"/>
        <v>B</v>
      </c>
      <c r="M6" s="62" t="str">
        <f t="shared" si="5"/>
        <v>A+</v>
      </c>
      <c r="N6" s="61" t="str">
        <f t="shared" si="6"/>
        <v>C</v>
      </c>
      <c r="O6" s="61">
        <f t="shared" si="7"/>
        <v>70.8</v>
      </c>
      <c r="P6" s="52"/>
      <c r="Q6" s="53"/>
      <c r="R6" s="66"/>
      <c r="S6" s="66"/>
      <c r="T6" s="56"/>
      <c r="U6" s="45">
        <v>60</v>
      </c>
      <c r="V6" s="45" t="s">
        <v>455</v>
      </c>
      <c r="W6" s="52"/>
      <c r="X6" s="53"/>
      <c r="Y6" s="53"/>
      <c r="Z6" s="53"/>
      <c r="AA6" s="53"/>
      <c r="AB6" s="53"/>
      <c r="AC6" s="53"/>
      <c r="AD6" s="53"/>
      <c r="AE6" s="53"/>
    </row>
    <row r="7" spans="1:31" ht="16.2" thickBot="1">
      <c r="A7" s="58">
        <v>1004</v>
      </c>
      <c r="B7" s="59" t="s">
        <v>439</v>
      </c>
      <c r="C7" s="60">
        <v>100</v>
      </c>
      <c r="D7" s="60">
        <v>38</v>
      </c>
      <c r="E7" s="60">
        <v>70</v>
      </c>
      <c r="F7" s="60">
        <v>36</v>
      </c>
      <c r="G7" s="60">
        <v>89</v>
      </c>
      <c r="H7" s="61">
        <f t="shared" si="0"/>
        <v>333</v>
      </c>
      <c r="I7" s="61">
        <f t="shared" si="1"/>
        <v>7</v>
      </c>
      <c r="J7" s="61" t="str">
        <f t="shared" si="2"/>
        <v>A+</v>
      </c>
      <c r="K7" s="61" t="str">
        <f t="shared" si="3"/>
        <v>F</v>
      </c>
      <c r="L7" s="62" t="str">
        <f t="shared" si="4"/>
        <v>A</v>
      </c>
      <c r="M7" s="62" t="str">
        <f t="shared" si="5"/>
        <v>F</v>
      </c>
      <c r="N7" s="61" t="str">
        <f t="shared" si="6"/>
        <v>A+</v>
      </c>
      <c r="O7" s="61">
        <f t="shared" si="7"/>
        <v>66.599999999999994</v>
      </c>
      <c r="P7" s="52"/>
      <c r="Q7" s="56"/>
      <c r="R7" s="47" t="s">
        <v>465</v>
      </c>
      <c r="S7" s="47" t="s">
        <v>459</v>
      </c>
      <c r="T7" s="64"/>
      <c r="U7" s="45">
        <v>50</v>
      </c>
      <c r="V7" s="45" t="s">
        <v>456</v>
      </c>
      <c r="W7" s="52"/>
      <c r="X7" s="53"/>
      <c r="Y7" s="53"/>
      <c r="Z7" s="53"/>
      <c r="AA7" s="53"/>
      <c r="AB7" s="53"/>
      <c r="AC7" s="53"/>
      <c r="AD7" s="53"/>
      <c r="AE7" s="53"/>
    </row>
    <row r="8" spans="1:31" ht="16.2" thickBot="1">
      <c r="A8" s="58">
        <v>1005</v>
      </c>
      <c r="B8" s="59" t="s">
        <v>341</v>
      </c>
      <c r="C8" s="60">
        <v>37</v>
      </c>
      <c r="D8" s="60">
        <v>68</v>
      </c>
      <c r="E8" s="60">
        <v>36</v>
      </c>
      <c r="F8" s="60">
        <v>50</v>
      </c>
      <c r="G8" s="60">
        <v>69</v>
      </c>
      <c r="H8" s="61">
        <f t="shared" si="0"/>
        <v>260</v>
      </c>
      <c r="I8" s="61">
        <f t="shared" si="1"/>
        <v>15</v>
      </c>
      <c r="J8" s="61" t="str">
        <f t="shared" si="2"/>
        <v>F</v>
      </c>
      <c r="K8" s="61" t="str">
        <f t="shared" si="3"/>
        <v>B</v>
      </c>
      <c r="L8" s="62" t="str">
        <f t="shared" si="4"/>
        <v>F</v>
      </c>
      <c r="M8" s="62" t="str">
        <f t="shared" si="5"/>
        <v>C</v>
      </c>
      <c r="N8" s="61" t="str">
        <f t="shared" si="6"/>
        <v>B</v>
      </c>
      <c r="O8" s="61">
        <f t="shared" si="7"/>
        <v>52</v>
      </c>
      <c r="P8" s="52"/>
      <c r="Q8" s="56"/>
      <c r="R8" s="46">
        <v>30</v>
      </c>
      <c r="S8" s="46" t="s">
        <v>458</v>
      </c>
      <c r="T8" s="64"/>
      <c r="U8" s="45">
        <v>40</v>
      </c>
      <c r="V8" s="45" t="s">
        <v>457</v>
      </c>
      <c r="W8" s="52"/>
      <c r="X8" s="53"/>
      <c r="Y8" s="53"/>
      <c r="Z8" s="53"/>
      <c r="AA8" s="53"/>
      <c r="AB8" s="53"/>
      <c r="AC8" s="53"/>
      <c r="AD8" s="53"/>
      <c r="AE8" s="53"/>
    </row>
    <row r="9" spans="1:31" ht="16.2" thickBot="1">
      <c r="A9" s="58">
        <v>1006</v>
      </c>
      <c r="B9" s="59" t="s">
        <v>440</v>
      </c>
      <c r="C9" s="60">
        <v>71</v>
      </c>
      <c r="D9" s="60">
        <v>50</v>
      </c>
      <c r="E9" s="60">
        <v>50</v>
      </c>
      <c r="F9" s="60">
        <v>85</v>
      </c>
      <c r="G9" s="60">
        <v>35</v>
      </c>
      <c r="H9" s="61">
        <f t="shared" si="0"/>
        <v>291</v>
      </c>
      <c r="I9" s="61">
        <f t="shared" si="1"/>
        <v>11</v>
      </c>
      <c r="J9" s="61" t="str">
        <f t="shared" si="2"/>
        <v>A</v>
      </c>
      <c r="K9" s="61" t="str">
        <f t="shared" si="3"/>
        <v>C</v>
      </c>
      <c r="L9" s="62" t="str">
        <f t="shared" si="4"/>
        <v>C</v>
      </c>
      <c r="M9" s="62" t="str">
        <f t="shared" si="5"/>
        <v>A+</v>
      </c>
      <c r="N9" s="61" t="str">
        <f t="shared" si="6"/>
        <v>F</v>
      </c>
      <c r="O9" s="61">
        <f t="shared" si="7"/>
        <v>58.2</v>
      </c>
      <c r="P9" s="52"/>
      <c r="Q9" s="56"/>
      <c r="R9" s="46">
        <v>40</v>
      </c>
      <c r="S9" s="46" t="s">
        <v>457</v>
      </c>
      <c r="T9" s="64"/>
      <c r="U9" s="45">
        <v>40</v>
      </c>
      <c r="V9" s="45" t="s">
        <v>458</v>
      </c>
      <c r="W9" s="52"/>
      <c r="X9" s="53"/>
      <c r="Y9" s="53"/>
      <c r="Z9" s="53"/>
      <c r="AA9" s="53"/>
      <c r="AB9" s="53"/>
      <c r="AC9" s="53"/>
      <c r="AD9" s="53"/>
      <c r="AE9" s="53"/>
    </row>
    <row r="10" spans="1:31" ht="16.2" thickBot="1">
      <c r="A10" s="58">
        <v>1007</v>
      </c>
      <c r="B10" s="59" t="s">
        <v>343</v>
      </c>
      <c r="C10" s="60">
        <v>50</v>
      </c>
      <c r="D10" s="60">
        <v>77</v>
      </c>
      <c r="E10" s="60">
        <v>86</v>
      </c>
      <c r="F10" s="60">
        <v>58</v>
      </c>
      <c r="G10" s="60">
        <v>37</v>
      </c>
      <c r="H10" s="61">
        <f t="shared" si="0"/>
        <v>308</v>
      </c>
      <c r="I10" s="61">
        <f t="shared" si="1"/>
        <v>8</v>
      </c>
      <c r="J10" s="61" t="str">
        <f t="shared" si="2"/>
        <v>C</v>
      </c>
      <c r="K10" s="61" t="str">
        <f t="shared" si="3"/>
        <v>A</v>
      </c>
      <c r="L10" s="62" t="str">
        <f t="shared" si="4"/>
        <v>A+</v>
      </c>
      <c r="M10" s="62" t="str">
        <f t="shared" si="5"/>
        <v>C</v>
      </c>
      <c r="N10" s="61" t="str">
        <f t="shared" si="6"/>
        <v>F</v>
      </c>
      <c r="O10" s="61">
        <f t="shared" si="7"/>
        <v>61.6</v>
      </c>
      <c r="P10" s="52"/>
      <c r="Q10" s="56"/>
      <c r="R10" s="46">
        <v>50</v>
      </c>
      <c r="S10" s="46" t="s">
        <v>456</v>
      </c>
      <c r="T10" s="52"/>
      <c r="U10" s="67"/>
      <c r="V10" s="67"/>
      <c r="W10" s="53"/>
      <c r="X10" s="53"/>
      <c r="Y10" s="53"/>
      <c r="Z10" s="53"/>
      <c r="AA10" s="53"/>
      <c r="AB10" s="53"/>
      <c r="AC10" s="53"/>
      <c r="AD10" s="53"/>
      <c r="AE10" s="53"/>
    </row>
    <row r="11" spans="1:31" ht="16.2" thickBot="1">
      <c r="A11" s="58">
        <v>1008</v>
      </c>
      <c r="B11" s="59" t="s">
        <v>344</v>
      </c>
      <c r="C11" s="60">
        <v>100</v>
      </c>
      <c r="D11" s="60">
        <v>45</v>
      </c>
      <c r="E11" s="60">
        <v>57</v>
      </c>
      <c r="F11" s="60">
        <v>50</v>
      </c>
      <c r="G11" s="60">
        <v>78</v>
      </c>
      <c r="H11" s="61">
        <f t="shared" si="0"/>
        <v>330</v>
      </c>
      <c r="I11" s="61">
        <f t="shared" si="1"/>
        <v>7</v>
      </c>
      <c r="J11" s="61" t="str">
        <f t="shared" si="2"/>
        <v>A+</v>
      </c>
      <c r="K11" s="61" t="str">
        <f t="shared" si="3"/>
        <v>D</v>
      </c>
      <c r="L11" s="62" t="str">
        <f t="shared" si="4"/>
        <v>C</v>
      </c>
      <c r="M11" s="62" t="str">
        <f t="shared" si="5"/>
        <v>C</v>
      </c>
      <c r="N11" s="61" t="str">
        <f t="shared" si="6"/>
        <v>A</v>
      </c>
      <c r="O11" s="61">
        <f t="shared" si="7"/>
        <v>66</v>
      </c>
      <c r="P11" s="52"/>
      <c r="Q11" s="56"/>
      <c r="R11" s="46">
        <v>60</v>
      </c>
      <c r="S11" s="46" t="s">
        <v>455</v>
      </c>
      <c r="T11" s="52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</row>
    <row r="12" spans="1:31" ht="16.2" thickBot="1">
      <c r="A12" s="58">
        <v>1009</v>
      </c>
      <c r="B12" s="59" t="s">
        <v>441</v>
      </c>
      <c r="C12" s="60">
        <v>47</v>
      </c>
      <c r="D12" s="60">
        <v>49</v>
      </c>
      <c r="E12" s="60">
        <v>53</v>
      </c>
      <c r="F12" s="60">
        <v>74</v>
      </c>
      <c r="G12" s="60">
        <v>32</v>
      </c>
      <c r="H12" s="61">
        <f t="shared" si="0"/>
        <v>255</v>
      </c>
      <c r="I12" s="61">
        <f t="shared" si="1"/>
        <v>12</v>
      </c>
      <c r="J12" s="61" t="str">
        <f t="shared" si="2"/>
        <v>D</v>
      </c>
      <c r="K12" s="61" t="str">
        <f t="shared" si="3"/>
        <v>D</v>
      </c>
      <c r="L12" s="62" t="str">
        <f t="shared" si="4"/>
        <v>C</v>
      </c>
      <c r="M12" s="62" t="str">
        <f t="shared" si="5"/>
        <v>A</v>
      </c>
      <c r="N12" s="61" t="str">
        <f t="shared" si="6"/>
        <v>F</v>
      </c>
      <c r="O12" s="61">
        <f t="shared" si="7"/>
        <v>51</v>
      </c>
      <c r="P12" s="52"/>
      <c r="Q12" s="56"/>
      <c r="R12" s="46">
        <v>70</v>
      </c>
      <c r="S12" s="46" t="s">
        <v>454</v>
      </c>
      <c r="T12" s="52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</row>
    <row r="13" spans="1:31" ht="16.2" thickBot="1">
      <c r="A13" s="58">
        <v>1010</v>
      </c>
      <c r="B13" s="59" t="s">
        <v>442</v>
      </c>
      <c r="C13" s="60">
        <v>89</v>
      </c>
      <c r="D13" s="60">
        <v>89</v>
      </c>
      <c r="E13" s="60">
        <v>81</v>
      </c>
      <c r="F13" s="60">
        <v>54</v>
      </c>
      <c r="G13" s="60">
        <v>99</v>
      </c>
      <c r="H13" s="61">
        <f t="shared" si="0"/>
        <v>412</v>
      </c>
      <c r="I13" s="61">
        <f t="shared" si="1"/>
        <v>1</v>
      </c>
      <c r="J13" s="61" t="str">
        <f t="shared" si="2"/>
        <v>A+</v>
      </c>
      <c r="K13" s="61" t="str">
        <f t="shared" si="3"/>
        <v>A+</v>
      </c>
      <c r="L13" s="62" t="str">
        <f t="shared" si="4"/>
        <v>A+</v>
      </c>
      <c r="M13" s="62" t="str">
        <f t="shared" si="5"/>
        <v>C</v>
      </c>
      <c r="N13" s="61" t="str">
        <f t="shared" si="6"/>
        <v>A+</v>
      </c>
      <c r="O13" s="61">
        <f t="shared" si="7"/>
        <v>82.4</v>
      </c>
      <c r="P13" s="52"/>
      <c r="Q13" s="56"/>
      <c r="R13" s="46">
        <v>80</v>
      </c>
      <c r="S13" s="46" t="s">
        <v>453</v>
      </c>
      <c r="T13" s="52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</row>
    <row r="14" spans="1:31" ht="16.2" thickBot="1">
      <c r="A14" s="58">
        <v>1011</v>
      </c>
      <c r="B14" s="59" t="s">
        <v>443</v>
      </c>
      <c r="C14" s="60">
        <v>46</v>
      </c>
      <c r="D14" s="60">
        <v>34</v>
      </c>
      <c r="E14" s="60">
        <v>91</v>
      </c>
      <c r="F14" s="60">
        <v>58</v>
      </c>
      <c r="G14" s="60">
        <v>76</v>
      </c>
      <c r="H14" s="61">
        <f t="shared" si="0"/>
        <v>305</v>
      </c>
      <c r="I14" s="61">
        <f t="shared" si="1"/>
        <v>7</v>
      </c>
      <c r="J14" s="61" t="str">
        <f t="shared" si="2"/>
        <v>D</v>
      </c>
      <c r="K14" s="61" t="str">
        <f t="shared" si="3"/>
        <v>F</v>
      </c>
      <c r="L14" s="62" t="str">
        <f t="shared" si="4"/>
        <v>A+</v>
      </c>
      <c r="M14" s="62" t="str">
        <f t="shared" si="5"/>
        <v>C</v>
      </c>
      <c r="N14" s="61" t="str">
        <f t="shared" si="6"/>
        <v>A</v>
      </c>
      <c r="O14" s="61">
        <f t="shared" si="7"/>
        <v>61</v>
      </c>
      <c r="P14" s="52"/>
      <c r="Q14" s="53"/>
      <c r="R14" s="67"/>
      <c r="S14" s="67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</row>
    <row r="15" spans="1:31" ht="16.2" thickBot="1">
      <c r="A15" s="58">
        <v>1012</v>
      </c>
      <c r="B15" s="59" t="s">
        <v>348</v>
      </c>
      <c r="C15" s="60">
        <v>63</v>
      </c>
      <c r="D15" s="60">
        <v>95</v>
      </c>
      <c r="E15" s="60">
        <v>57</v>
      </c>
      <c r="F15" s="60">
        <v>34</v>
      </c>
      <c r="G15" s="60">
        <v>99</v>
      </c>
      <c r="H15" s="61">
        <f t="shared" si="0"/>
        <v>348</v>
      </c>
      <c r="I15" s="61">
        <f t="shared" si="1"/>
        <v>4</v>
      </c>
      <c r="J15" s="61" t="str">
        <f t="shared" si="2"/>
        <v>B</v>
      </c>
      <c r="K15" s="61" t="str">
        <f t="shared" si="3"/>
        <v>A+</v>
      </c>
      <c r="L15" s="62" t="str">
        <f t="shared" si="4"/>
        <v>C</v>
      </c>
      <c r="M15" s="62" t="str">
        <f t="shared" si="5"/>
        <v>F</v>
      </c>
      <c r="N15" s="61" t="str">
        <f t="shared" si="6"/>
        <v>A+</v>
      </c>
      <c r="O15" s="61">
        <f t="shared" si="7"/>
        <v>69.599999999999994</v>
      </c>
      <c r="P15" s="52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</row>
    <row r="16" spans="1:31" ht="16.2" thickBot="1">
      <c r="A16" s="58">
        <v>1013</v>
      </c>
      <c r="B16" s="59" t="s">
        <v>349</v>
      </c>
      <c r="C16" s="60">
        <v>32</v>
      </c>
      <c r="D16" s="60">
        <v>65</v>
      </c>
      <c r="E16" s="60">
        <v>74</v>
      </c>
      <c r="F16" s="60">
        <v>41</v>
      </c>
      <c r="G16" s="60">
        <v>56</v>
      </c>
      <c r="H16" s="61">
        <f t="shared" si="0"/>
        <v>268</v>
      </c>
      <c r="I16" s="61">
        <f t="shared" si="1"/>
        <v>7</v>
      </c>
      <c r="J16" s="61" t="str">
        <f t="shared" si="2"/>
        <v>F</v>
      </c>
      <c r="K16" s="61" t="str">
        <f t="shared" si="3"/>
        <v>B</v>
      </c>
      <c r="L16" s="62" t="str">
        <f t="shared" si="4"/>
        <v>A</v>
      </c>
      <c r="M16" s="62" t="str">
        <f t="shared" si="5"/>
        <v>D</v>
      </c>
      <c r="N16" s="61" t="str">
        <f t="shared" si="6"/>
        <v>C</v>
      </c>
      <c r="O16" s="61">
        <f t="shared" si="7"/>
        <v>53.6</v>
      </c>
      <c r="P16" s="52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</row>
    <row r="17" spans="1:31" ht="16.2" thickBot="1">
      <c r="A17" s="58">
        <v>1014</v>
      </c>
      <c r="B17" s="59" t="s">
        <v>444</v>
      </c>
      <c r="C17" s="60">
        <v>37</v>
      </c>
      <c r="D17" s="60">
        <v>47</v>
      </c>
      <c r="E17" s="60">
        <v>61</v>
      </c>
      <c r="F17" s="60">
        <v>39</v>
      </c>
      <c r="G17" s="60">
        <v>80</v>
      </c>
      <c r="H17" s="61">
        <f t="shared" si="0"/>
        <v>264</v>
      </c>
      <c r="I17" s="61">
        <f t="shared" si="1"/>
        <v>7</v>
      </c>
      <c r="J17" s="61" t="str">
        <f t="shared" si="2"/>
        <v>F</v>
      </c>
      <c r="K17" s="61" t="str">
        <f t="shared" si="3"/>
        <v>D</v>
      </c>
      <c r="L17" s="62" t="str">
        <f t="shared" si="4"/>
        <v>B</v>
      </c>
      <c r="M17" s="62" t="str">
        <f t="shared" si="5"/>
        <v>F</v>
      </c>
      <c r="N17" s="61" t="str">
        <f t="shared" si="6"/>
        <v>A+</v>
      </c>
      <c r="O17" s="61">
        <f t="shared" si="7"/>
        <v>52.8</v>
      </c>
      <c r="P17" s="52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 spans="1:31" ht="16.2" thickBot="1">
      <c r="A18" s="58">
        <v>1015</v>
      </c>
      <c r="B18" s="59" t="s">
        <v>351</v>
      </c>
      <c r="C18" s="60">
        <v>69</v>
      </c>
      <c r="D18" s="60">
        <v>99</v>
      </c>
      <c r="E18" s="60">
        <v>73</v>
      </c>
      <c r="F18" s="60">
        <v>82</v>
      </c>
      <c r="G18" s="60">
        <v>77</v>
      </c>
      <c r="H18" s="61">
        <f t="shared" si="0"/>
        <v>400</v>
      </c>
      <c r="I18" s="61">
        <f t="shared" si="1"/>
        <v>1</v>
      </c>
      <c r="J18" s="61" t="str">
        <f t="shared" si="2"/>
        <v>B</v>
      </c>
      <c r="K18" s="61" t="str">
        <f t="shared" si="3"/>
        <v>A+</v>
      </c>
      <c r="L18" s="62" t="str">
        <f t="shared" si="4"/>
        <v>A</v>
      </c>
      <c r="M18" s="62" t="str">
        <f t="shared" si="5"/>
        <v>A+</v>
      </c>
      <c r="N18" s="61" t="str">
        <f t="shared" si="6"/>
        <v>A</v>
      </c>
      <c r="O18" s="61">
        <f t="shared" si="7"/>
        <v>80</v>
      </c>
      <c r="P18" s="52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</row>
    <row r="19" spans="1:31" ht="16.2" thickBot="1">
      <c r="A19" s="58">
        <v>1016</v>
      </c>
      <c r="B19" s="59" t="s">
        <v>352</v>
      </c>
      <c r="C19" s="60">
        <v>85</v>
      </c>
      <c r="D19" s="60">
        <v>49</v>
      </c>
      <c r="E19" s="60">
        <v>57</v>
      </c>
      <c r="F19" s="60">
        <v>92</v>
      </c>
      <c r="G19" s="60">
        <v>98</v>
      </c>
      <c r="H19" s="61">
        <f t="shared" si="0"/>
        <v>381</v>
      </c>
      <c r="I19" s="61">
        <f t="shared" si="1"/>
        <v>2</v>
      </c>
      <c r="J19" s="61" t="str">
        <f t="shared" si="2"/>
        <v>A+</v>
      </c>
      <c r="K19" s="61" t="str">
        <f t="shared" si="3"/>
        <v>D</v>
      </c>
      <c r="L19" s="62" t="str">
        <f t="shared" si="4"/>
        <v>C</v>
      </c>
      <c r="M19" s="62" t="str">
        <f t="shared" si="5"/>
        <v>A+</v>
      </c>
      <c r="N19" s="61" t="str">
        <f t="shared" si="6"/>
        <v>A+</v>
      </c>
      <c r="O19" s="61">
        <f t="shared" si="7"/>
        <v>76.2</v>
      </c>
      <c r="P19" s="52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</row>
    <row r="20" spans="1:31" ht="16.2" thickBot="1">
      <c r="A20" s="58">
        <v>1017</v>
      </c>
      <c r="B20" s="59" t="s">
        <v>353</v>
      </c>
      <c r="C20" s="60">
        <v>70</v>
      </c>
      <c r="D20" s="60">
        <v>100</v>
      </c>
      <c r="E20" s="60">
        <v>84</v>
      </c>
      <c r="F20" s="60">
        <v>58</v>
      </c>
      <c r="G20" s="60">
        <v>32</v>
      </c>
      <c r="H20" s="61">
        <f t="shared" si="0"/>
        <v>344</v>
      </c>
      <c r="I20" s="61">
        <f t="shared" si="1"/>
        <v>2</v>
      </c>
      <c r="J20" s="61" t="str">
        <f t="shared" si="2"/>
        <v>A</v>
      </c>
      <c r="K20" s="61" t="str">
        <f t="shared" si="3"/>
        <v>A+</v>
      </c>
      <c r="L20" s="62" t="str">
        <f t="shared" si="4"/>
        <v>A+</v>
      </c>
      <c r="M20" s="62" t="str">
        <f t="shared" si="5"/>
        <v>C</v>
      </c>
      <c r="N20" s="61" t="str">
        <f t="shared" si="6"/>
        <v>F</v>
      </c>
      <c r="O20" s="61">
        <f t="shared" si="7"/>
        <v>68.8</v>
      </c>
      <c r="P20" s="52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</row>
    <row r="21" spans="1:31" ht="16.2" thickBot="1">
      <c r="A21" s="58">
        <v>1018</v>
      </c>
      <c r="B21" s="59" t="s">
        <v>354</v>
      </c>
      <c r="C21" s="60">
        <v>74</v>
      </c>
      <c r="D21" s="60">
        <v>57</v>
      </c>
      <c r="E21" s="60">
        <v>79</v>
      </c>
      <c r="F21" s="60">
        <v>77</v>
      </c>
      <c r="G21" s="60">
        <v>100</v>
      </c>
      <c r="H21" s="61">
        <f t="shared" si="0"/>
        <v>387</v>
      </c>
      <c r="I21" s="61">
        <f t="shared" si="1"/>
        <v>1</v>
      </c>
      <c r="J21" s="61" t="str">
        <f t="shared" si="2"/>
        <v>A</v>
      </c>
      <c r="K21" s="61" t="str">
        <f t="shared" si="3"/>
        <v>C</v>
      </c>
      <c r="L21" s="62" t="str">
        <f t="shared" si="4"/>
        <v>A</v>
      </c>
      <c r="M21" s="62" t="str">
        <f t="shared" si="5"/>
        <v>A</v>
      </c>
      <c r="N21" s="61" t="str">
        <f t="shared" si="6"/>
        <v>A+</v>
      </c>
      <c r="O21" s="61">
        <f t="shared" si="7"/>
        <v>77.400000000000006</v>
      </c>
      <c r="P21" s="52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</row>
    <row r="22" spans="1:31" ht="16.2" thickBot="1">
      <c r="A22" s="58">
        <v>1019</v>
      </c>
      <c r="B22" s="59" t="s">
        <v>445</v>
      </c>
      <c r="C22" s="60">
        <v>68</v>
      </c>
      <c r="D22" s="60">
        <v>66</v>
      </c>
      <c r="E22" s="60">
        <v>52</v>
      </c>
      <c r="F22" s="60">
        <v>60</v>
      </c>
      <c r="G22" s="60">
        <v>61</v>
      </c>
      <c r="H22" s="61">
        <f t="shared" si="0"/>
        <v>307</v>
      </c>
      <c r="I22" s="61">
        <f t="shared" si="1"/>
        <v>1</v>
      </c>
      <c r="J22" s="61" t="str">
        <f t="shared" si="2"/>
        <v>B</v>
      </c>
      <c r="K22" s="61" t="str">
        <f t="shared" si="3"/>
        <v>B</v>
      </c>
      <c r="L22" s="62" t="str">
        <f t="shared" si="4"/>
        <v>C</v>
      </c>
      <c r="M22" s="62" t="str">
        <f t="shared" si="5"/>
        <v>B</v>
      </c>
      <c r="N22" s="61" t="str">
        <f t="shared" si="6"/>
        <v>B</v>
      </c>
      <c r="O22" s="61">
        <f t="shared" si="7"/>
        <v>61.4</v>
      </c>
      <c r="P22" s="52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</row>
    <row r="23" spans="1:31" ht="16.2" thickBot="1">
      <c r="A23" s="58">
        <v>1020</v>
      </c>
      <c r="B23" s="59" t="s">
        <v>446</v>
      </c>
      <c r="C23" s="60">
        <v>76</v>
      </c>
      <c r="D23" s="60">
        <v>84</v>
      </c>
      <c r="E23" s="60">
        <v>39</v>
      </c>
      <c r="F23" s="60">
        <v>33</v>
      </c>
      <c r="G23" s="60">
        <v>57</v>
      </c>
      <c r="H23" s="61">
        <f t="shared" si="0"/>
        <v>289</v>
      </c>
      <c r="I23" s="61">
        <f t="shared" si="1"/>
        <v>1</v>
      </c>
      <c r="J23" s="61" t="str">
        <f t="shared" si="2"/>
        <v>A</v>
      </c>
      <c r="K23" s="61" t="str">
        <f t="shared" si="3"/>
        <v>A+</v>
      </c>
      <c r="L23" s="62" t="str">
        <f t="shared" si="4"/>
        <v>F</v>
      </c>
      <c r="M23" s="62" t="str">
        <f t="shared" si="5"/>
        <v>F</v>
      </c>
      <c r="N23" s="61" t="str">
        <f t="shared" si="6"/>
        <v>C</v>
      </c>
      <c r="O23" s="61">
        <f t="shared" si="7"/>
        <v>57.8</v>
      </c>
      <c r="P23" s="52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</row>
    <row r="24" spans="1:31" ht="16.2" thickBot="1">
      <c r="A24" s="67"/>
      <c r="B24" s="68"/>
      <c r="C24" s="67"/>
      <c r="D24" s="67"/>
      <c r="E24" s="67"/>
      <c r="F24" s="67"/>
      <c r="G24" s="67"/>
      <c r="H24" s="67"/>
      <c r="I24" s="67"/>
      <c r="J24" s="67"/>
      <c r="K24" s="67"/>
      <c r="L24" s="69"/>
      <c r="M24" s="69"/>
      <c r="N24" s="67"/>
      <c r="O24" s="67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</row>
    <row r="25" spans="1:31" ht="16.2" thickBot="1">
      <c r="A25" s="53"/>
      <c r="B25" s="70"/>
      <c r="C25" s="53"/>
      <c r="D25" s="53"/>
      <c r="E25" s="53"/>
      <c r="F25" s="53"/>
      <c r="G25" s="53"/>
      <c r="H25" s="53"/>
      <c r="I25" s="53"/>
      <c r="J25" s="53"/>
      <c r="K25" s="53"/>
      <c r="L25" s="71"/>
      <c r="M25" s="71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</row>
    <row r="26" spans="1:31" ht="16.2" thickBot="1">
      <c r="A26" s="53"/>
      <c r="B26" s="70"/>
      <c r="C26" s="53"/>
      <c r="D26" s="53"/>
      <c r="E26" s="53"/>
      <c r="F26" s="53"/>
      <c r="G26" s="53"/>
      <c r="H26" s="53"/>
      <c r="I26" s="53"/>
      <c r="J26" s="53"/>
      <c r="K26" s="53"/>
      <c r="L26" s="71"/>
      <c r="M26" s="71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</row>
    <row r="27" spans="1:31" ht="16.2" thickBot="1">
      <c r="A27" s="53"/>
      <c r="B27" s="70"/>
      <c r="C27" s="53"/>
      <c r="D27" s="53"/>
      <c r="E27" s="53"/>
      <c r="F27" s="53"/>
      <c r="G27" s="53"/>
      <c r="H27" s="53"/>
      <c r="I27" s="53"/>
      <c r="J27" s="53"/>
      <c r="K27" s="53"/>
      <c r="L27" s="71"/>
      <c r="M27" s="71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</row>
    <row r="28" spans="1:31" ht="16.2" thickBot="1">
      <c r="A28" s="53"/>
      <c r="B28" s="70"/>
      <c r="C28" s="53"/>
      <c r="D28" s="53"/>
      <c r="E28" s="53"/>
      <c r="F28" s="53"/>
      <c r="G28" s="53"/>
      <c r="H28" s="53"/>
      <c r="I28" s="53"/>
      <c r="J28" s="53"/>
      <c r="K28" s="53"/>
      <c r="L28" s="71"/>
      <c r="M28" s="71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</row>
    <row r="29" spans="1:31" ht="16.2" thickBot="1">
      <c r="A29" s="53"/>
      <c r="B29" s="70"/>
      <c r="C29" s="53"/>
      <c r="D29" s="53"/>
      <c r="E29" s="53"/>
      <c r="F29" s="53"/>
      <c r="G29" s="53"/>
      <c r="H29" s="53"/>
      <c r="I29" s="53"/>
      <c r="J29" s="53"/>
      <c r="K29" s="53"/>
      <c r="L29" s="71"/>
      <c r="M29" s="71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</row>
    <row r="30" spans="1:31" ht="16.2" thickBot="1">
      <c r="A30" s="53"/>
      <c r="B30" s="70"/>
      <c r="C30" s="53"/>
      <c r="D30" s="53"/>
      <c r="E30" s="53"/>
      <c r="F30" s="53"/>
      <c r="G30" s="53"/>
      <c r="H30" s="53"/>
      <c r="I30" s="53"/>
      <c r="J30" s="53"/>
      <c r="K30" s="53"/>
      <c r="L30" s="71"/>
      <c r="M30" s="71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</row>
    <row r="31" spans="1:31" ht="16.2" thickBot="1">
      <c r="A31" s="53"/>
      <c r="B31" s="70"/>
      <c r="C31" s="53"/>
      <c r="D31" s="53"/>
      <c r="E31" s="53"/>
      <c r="F31" s="53"/>
      <c r="G31" s="53"/>
      <c r="H31" s="53"/>
      <c r="I31" s="53"/>
      <c r="J31" s="53"/>
      <c r="K31" s="53"/>
      <c r="L31" s="71"/>
      <c r="M31" s="71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</row>
    <row r="32" spans="1:31" ht="16.2" thickBot="1">
      <c r="A32" s="53"/>
      <c r="B32" s="70"/>
      <c r="C32" s="53"/>
      <c r="D32" s="53"/>
      <c r="E32" s="53"/>
      <c r="F32" s="53"/>
      <c r="G32" s="53"/>
      <c r="H32" s="53"/>
      <c r="I32" s="53"/>
      <c r="J32" s="53"/>
      <c r="K32" s="53"/>
      <c r="L32" s="71"/>
      <c r="M32" s="71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</row>
    <row r="33" spans="1:31" ht="16.2" thickBo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71"/>
      <c r="M33" s="71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</row>
    <row r="34" spans="1:31" ht="16.2" thickBo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71"/>
      <c r="M34" s="71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</row>
    <row r="35" spans="1:31" ht="16.2" thickBo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71"/>
      <c r="M35" s="71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</row>
    <row r="36" spans="1:31" ht="16.2" thickBo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71"/>
      <c r="M36" s="71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</row>
    <row r="37" spans="1:31" ht="16.2" thickBo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71"/>
      <c r="M37" s="71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</row>
    <row r="38" spans="1:31" ht="16.2" thickBo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71"/>
      <c r="M38" s="71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</row>
    <row r="39" spans="1:31" ht="16.2" thickBo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71"/>
      <c r="M39" s="71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</row>
    <row r="40" spans="1:31" ht="16.2" thickBo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71"/>
      <c r="M40" s="71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</row>
    <row r="41" spans="1:31" ht="16.2" thickBo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71"/>
      <c r="M41" s="71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</row>
    <row r="42" spans="1:31" ht="16.2" thickBo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71"/>
      <c r="M42" s="71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</row>
    <row r="43" spans="1:31" ht="16.2" thickBo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71"/>
      <c r="M43" s="71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</row>
    <row r="44" spans="1:31" ht="16.2" thickBo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71"/>
      <c r="M44" s="71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</row>
    <row r="45" spans="1:31" ht="16.2" thickBo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71"/>
      <c r="M45" s="71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</row>
    <row r="46" spans="1:31" ht="16.2" thickBo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71"/>
      <c r="M46" s="71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</row>
    <row r="47" spans="1:31" ht="16.2" thickBo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71"/>
      <c r="M47" s="71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</row>
    <row r="48" spans="1:31" ht="16.2" thickBo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71"/>
      <c r="M48" s="71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</row>
    <row r="49" spans="1:31" ht="16.2" thickBo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71"/>
      <c r="M49" s="71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</row>
    <row r="50" spans="1:31" ht="16.2" thickBo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71"/>
      <c r="M50" s="71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</row>
    <row r="51" spans="1:31" ht="16.2" thickBo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71"/>
      <c r="M51" s="71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</row>
    <row r="52" spans="1:31" ht="16.2" thickBo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71"/>
      <c r="M52" s="71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</row>
    <row r="53" spans="1:31" ht="16.2" thickBo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71"/>
      <c r="M53" s="71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</row>
    <row r="54" spans="1:31" ht="16.2" thickBo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71"/>
      <c r="M54" s="71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</row>
    <row r="55" spans="1:31" ht="16.2" thickBo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71"/>
      <c r="M55" s="71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</row>
    <row r="56" spans="1:31" ht="16.2" thickBo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71"/>
      <c r="M56" s="71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</row>
    <row r="57" spans="1:31" ht="16.2" thickBo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71"/>
      <c r="M57" s="71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</row>
    <row r="58" spans="1:31" ht="16.2" thickBo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71"/>
      <c r="M58" s="71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</row>
    <row r="59" spans="1:31" ht="16.2" thickBo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71"/>
      <c r="M59" s="71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</row>
    <row r="60" spans="1:31" ht="16.2" thickBo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71"/>
      <c r="M60" s="71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</row>
    <row r="61" spans="1:31" ht="16.2" thickBo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71"/>
      <c r="M61" s="71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</row>
    <row r="62" spans="1:31" ht="16.2" thickBo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71"/>
      <c r="M62" s="71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</row>
    <row r="63" spans="1:31" ht="16.2" thickBo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71"/>
      <c r="M63" s="71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</row>
    <row r="64" spans="1:31" ht="16.2" thickBo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71"/>
      <c r="M64" s="71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</row>
    <row r="65" spans="1:31" ht="16.2" thickBo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71"/>
      <c r="M65" s="71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</row>
    <row r="66" spans="1:31" ht="16.2" thickBo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71"/>
      <c r="M66" s="71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</row>
    <row r="67" spans="1:31" ht="16.2" thickBo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71"/>
      <c r="M67" s="71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</row>
    <row r="68" spans="1:31" ht="16.2" thickBo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71"/>
      <c r="M68" s="71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</row>
    <row r="69" spans="1:31" ht="16.2" thickBo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71"/>
      <c r="M69" s="71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</row>
    <row r="70" spans="1:31" ht="16.2" thickBo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71"/>
      <c r="M70" s="71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</row>
    <row r="71" spans="1:31" ht="16.2" thickBo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71"/>
      <c r="M71" s="71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</row>
    <row r="72" spans="1:31" ht="16.2" thickBo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71"/>
      <c r="M72" s="71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</row>
    <row r="73" spans="1:31" ht="16.2" thickBo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71"/>
      <c r="M73" s="71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</row>
    <row r="74" spans="1:31" ht="16.2" thickBo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71"/>
      <c r="M74" s="71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</row>
    <row r="75" spans="1:31" ht="16.2" thickBo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71"/>
      <c r="M75" s="71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</row>
    <row r="76" spans="1:31" ht="16.2" thickBo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71"/>
      <c r="M76" s="71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</row>
    <row r="77" spans="1:31" ht="16.2" thickBo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71"/>
      <c r="M77" s="71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</row>
    <row r="78" spans="1:31" ht="16.2" thickBo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71"/>
      <c r="M78" s="71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</row>
    <row r="79" spans="1:31" ht="16.2" thickBo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71"/>
      <c r="M79" s="71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</row>
    <row r="80" spans="1:31" ht="16.2" thickBo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71"/>
      <c r="M80" s="71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</row>
    <row r="81" spans="1:31" ht="16.2" thickBo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71"/>
      <c r="M81" s="71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</row>
    <row r="82" spans="1:31" ht="16.2" thickBo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71"/>
      <c r="M82" s="71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</row>
    <row r="83" spans="1:31" ht="16.2" thickBo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71"/>
      <c r="M83" s="71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</row>
    <row r="84" spans="1:31" ht="16.2" thickBo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71"/>
      <c r="M84" s="71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</row>
    <row r="85" spans="1:31" ht="16.2" thickBo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71"/>
      <c r="M85" s="71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</row>
    <row r="86" spans="1:31" ht="16.2" thickBo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71"/>
      <c r="M86" s="71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</row>
    <row r="87" spans="1:31" ht="16.2" thickBo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71"/>
      <c r="M87" s="71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</row>
    <row r="88" spans="1:31" ht="16.2" thickBo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71"/>
      <c r="M88" s="71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</row>
    <row r="89" spans="1:31" ht="16.2" thickBo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71"/>
      <c r="M89" s="71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</row>
    <row r="90" spans="1:31" ht="16.2" thickBo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71"/>
      <c r="M90" s="71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</row>
    <row r="91" spans="1:31" ht="16.2" thickBo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71"/>
      <c r="M91" s="71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</row>
    <row r="92" spans="1:31" ht="16.2" thickBo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71"/>
      <c r="M92" s="71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</row>
    <row r="93" spans="1:31" ht="16.2" thickBo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71"/>
      <c r="M93" s="71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</row>
    <row r="94" spans="1:31" ht="16.2" thickBo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71"/>
      <c r="M94" s="71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</row>
    <row r="95" spans="1:31" ht="16.2" thickBo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71"/>
      <c r="M95" s="71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</row>
    <row r="96" spans="1:31" ht="16.2" thickBo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71"/>
      <c r="M96" s="71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</row>
    <row r="97" spans="1:31" ht="16.2" thickBo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71"/>
      <c r="M97" s="71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</row>
    <row r="98" spans="1:31" ht="16.2" thickBo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71"/>
      <c r="M98" s="71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</row>
    <row r="99" spans="1:31" ht="16.2" thickBo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71"/>
      <c r="M99" s="71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</row>
    <row r="100" spans="1:31" ht="16.2" thickBo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71"/>
      <c r="M100" s="71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</row>
    <row r="101" spans="1:31" ht="16.2" thickBo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71"/>
      <c r="M101" s="71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</row>
    <row r="102" spans="1:31" ht="16.2" thickBo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71"/>
      <c r="M102" s="71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</row>
    <row r="103" spans="1:31" ht="16.2" thickBo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71"/>
      <c r="M103" s="71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</row>
    <row r="104" spans="1:31" ht="16.2" thickBo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71"/>
      <c r="M104" s="71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</row>
    <row r="105" spans="1:31" ht="16.2" thickBo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71"/>
      <c r="M105" s="71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</row>
    <row r="106" spans="1:31" ht="16.2" thickBo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71"/>
      <c r="M106" s="71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</row>
    <row r="107" spans="1:31" ht="16.2" thickBo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71"/>
      <c r="M107" s="71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</row>
    <row r="108" spans="1:31" ht="16.2" thickBo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71"/>
      <c r="M108" s="71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</row>
    <row r="109" spans="1:31" ht="16.2" thickBo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71"/>
      <c r="M109" s="71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</row>
    <row r="110" spans="1:31" ht="16.2" thickBo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71"/>
      <c r="M110" s="71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</row>
    <row r="111" spans="1:31" ht="16.2" thickBo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71"/>
      <c r="M111" s="71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</row>
    <row r="112" spans="1:31" ht="16.2" thickBo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71"/>
      <c r="M112" s="71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</row>
    <row r="113" spans="1:31" ht="16.2" thickBo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71"/>
      <c r="M113" s="71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</row>
    <row r="114" spans="1:31" ht="16.2" thickBo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71"/>
      <c r="M114" s="71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</row>
    <row r="115" spans="1:31" ht="16.2" thickBo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71"/>
      <c r="M115" s="71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</row>
    <row r="116" spans="1:31" ht="16.2" thickBo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71"/>
      <c r="M116" s="71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</row>
    <row r="117" spans="1:31" ht="16.2" thickBo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71"/>
      <c r="M117" s="71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</row>
    <row r="118" spans="1:31" ht="16.2" thickBo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71"/>
      <c r="M118" s="71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</row>
    <row r="119" spans="1:31" ht="16.2" thickBo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71"/>
      <c r="M119" s="71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</row>
    <row r="120" spans="1:31" ht="16.2" thickBo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71"/>
      <c r="M120" s="71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</row>
    <row r="121" spans="1:31" ht="16.2" thickBo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71"/>
      <c r="M121" s="71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</row>
    <row r="122" spans="1:31" ht="16.2" thickBo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71"/>
      <c r="M122" s="71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</row>
    <row r="123" spans="1:31" ht="16.2" thickBo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71"/>
      <c r="M123" s="71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</row>
    <row r="124" spans="1:31" ht="16.2" thickBo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71"/>
      <c r="M124" s="71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</row>
    <row r="125" spans="1:31" ht="16.2" thickBo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71"/>
      <c r="M125" s="71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</row>
    <row r="126" spans="1:31" ht="16.2" thickBo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71"/>
      <c r="M126" s="71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</row>
    <row r="127" spans="1:31" ht="16.2" thickBo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71"/>
      <c r="M127" s="71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</row>
    <row r="128" spans="1:31" ht="16.2" thickBo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71"/>
      <c r="M128" s="71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</row>
    <row r="129" spans="1:31" ht="16.2" thickBo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71"/>
      <c r="M129" s="71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</row>
    <row r="130" spans="1:31" ht="16.2" thickBo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71"/>
      <c r="M130" s="71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</row>
    <row r="131" spans="1:31" ht="16.2" thickBo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71"/>
      <c r="M131" s="71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</row>
    <row r="132" spans="1:31" ht="16.2" thickBo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71"/>
      <c r="M132" s="71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</row>
    <row r="133" spans="1:31" ht="16.2" thickBo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71"/>
      <c r="M133" s="71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</row>
    <row r="134" spans="1:31" ht="16.2" thickBo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71"/>
      <c r="M134" s="71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</row>
    <row r="135" spans="1:31" ht="16.2" thickBo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71"/>
      <c r="M135" s="71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</row>
    <row r="136" spans="1:31" ht="16.2" thickBo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71"/>
      <c r="M136" s="71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</row>
    <row r="137" spans="1:31" ht="16.2" thickBo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71"/>
      <c r="M137" s="71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</row>
    <row r="138" spans="1:31" ht="16.2" thickBo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71"/>
      <c r="M138" s="71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</row>
    <row r="139" spans="1:31" ht="16.2" thickBo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71"/>
      <c r="M139" s="71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</row>
    <row r="140" spans="1:31" ht="16.2" thickBo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71"/>
      <c r="M140" s="71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</row>
    <row r="141" spans="1:31" ht="16.2" thickBo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71"/>
      <c r="M141" s="71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</row>
    <row r="142" spans="1:31" ht="16.2" thickBo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71"/>
      <c r="M142" s="71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</row>
    <row r="143" spans="1:31" ht="16.2" thickBo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71"/>
      <c r="M143" s="71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</row>
    <row r="144" spans="1:31" ht="16.2" thickBo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71"/>
      <c r="M144" s="71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</row>
    <row r="145" spans="1:31" ht="16.2" thickBo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71"/>
      <c r="M145" s="71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</row>
    <row r="146" spans="1:31" ht="16.2" thickBo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71"/>
      <c r="M146" s="71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</row>
    <row r="147" spans="1:31" ht="16.2" thickBo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71"/>
      <c r="M147" s="71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</row>
    <row r="148" spans="1:31" ht="16.2" thickBo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71"/>
      <c r="M148" s="71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</row>
    <row r="149" spans="1:31" ht="16.2" thickBo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71"/>
      <c r="M149" s="71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</row>
    <row r="150" spans="1:31" ht="16.2" thickBo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71"/>
      <c r="M150" s="71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</row>
    <row r="151" spans="1:31" ht="16.2" thickBo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71"/>
      <c r="M151" s="71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</row>
    <row r="152" spans="1:31" ht="16.2" thickBo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71"/>
      <c r="M152" s="71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</row>
    <row r="153" spans="1:31" ht="16.2" thickBo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71"/>
      <c r="M153" s="71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</row>
    <row r="154" spans="1:31" ht="16.2" thickBo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71"/>
      <c r="M154" s="71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</row>
    <row r="155" spans="1:31" ht="16.2" thickBo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71"/>
      <c r="M155" s="71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</row>
    <row r="156" spans="1:31" ht="16.2" thickBo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71"/>
      <c r="M156" s="71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</row>
    <row r="157" spans="1:31" ht="16.2" thickBo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71"/>
      <c r="M157" s="71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</row>
    <row r="158" spans="1:31" ht="16.2" thickBo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71"/>
      <c r="M158" s="71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</row>
    <row r="159" spans="1:31" ht="16.2" thickBo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71"/>
      <c r="M159" s="71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</row>
    <row r="160" spans="1:31" ht="16.2" thickBo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71"/>
      <c r="M160" s="71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</row>
    <row r="161" spans="1:31" ht="16.2" thickBo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71"/>
      <c r="M161" s="71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</row>
    <row r="162" spans="1:31" ht="16.2" thickBo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71"/>
      <c r="M162" s="71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</row>
    <row r="163" spans="1:31" ht="16.2" thickBo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71"/>
      <c r="M163" s="71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</row>
    <row r="164" spans="1:31" ht="16.2" thickBo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71"/>
      <c r="M164" s="71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</row>
    <row r="165" spans="1:31" ht="16.2" thickBo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71"/>
      <c r="M165" s="71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</row>
    <row r="166" spans="1:31" ht="16.2" thickBo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71"/>
      <c r="M166" s="71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</row>
    <row r="167" spans="1:31" ht="16.2" thickBo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71"/>
      <c r="M167" s="71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</row>
    <row r="168" spans="1:31" ht="16.2" thickBo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71"/>
      <c r="M168" s="71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</row>
    <row r="169" spans="1:31" ht="16.2" thickBo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71"/>
      <c r="M169" s="71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</row>
    <row r="170" spans="1:31" ht="16.2" thickBo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71"/>
      <c r="M170" s="71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</row>
    <row r="171" spans="1:31" ht="16.2" thickBo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71"/>
      <c r="M171" s="71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</row>
    <row r="172" spans="1:31" ht="16.2" thickBo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71"/>
      <c r="M172" s="71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</row>
    <row r="173" spans="1:31" ht="16.2" thickBo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71"/>
      <c r="M173" s="71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</row>
    <row r="174" spans="1:31" ht="16.2" thickBo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71"/>
      <c r="M174" s="71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</row>
    <row r="175" spans="1:31" ht="16.2" thickBo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71"/>
      <c r="M175" s="71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</row>
    <row r="176" spans="1:31" ht="16.2" thickBo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71"/>
      <c r="M176" s="71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</row>
    <row r="177" spans="1:31" ht="16.2" thickBo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71"/>
      <c r="M177" s="71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</row>
    <row r="178" spans="1:31" ht="16.2" thickBo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71"/>
      <c r="M178" s="71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</row>
    <row r="179" spans="1:31" ht="16.2" thickBo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71"/>
      <c r="M179" s="71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</row>
    <row r="180" spans="1:31" ht="16.2" thickBo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71"/>
      <c r="M180" s="71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</row>
    <row r="181" spans="1:31" ht="16.2" thickBo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71"/>
      <c r="M181" s="71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</row>
    <row r="182" spans="1:31" ht="16.2" thickBo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71"/>
      <c r="M182" s="71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</row>
    <row r="183" spans="1:31" ht="16.2" thickBo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71"/>
      <c r="M183" s="71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</row>
    <row r="184" spans="1:31" ht="16.2" thickBo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71"/>
      <c r="M184" s="71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</row>
    <row r="185" spans="1:31" ht="16.2" thickBo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71"/>
      <c r="M185" s="71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</row>
    <row r="186" spans="1:31" ht="16.2" thickBo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71"/>
      <c r="M186" s="71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</row>
    <row r="187" spans="1:31" ht="16.2" thickBo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71"/>
      <c r="M187" s="71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</row>
    <row r="188" spans="1:31" ht="16.2" thickBo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71"/>
      <c r="M188" s="71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</row>
    <row r="189" spans="1:31" ht="16.2" thickBo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71"/>
      <c r="M189" s="71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</row>
    <row r="190" spans="1:31" ht="16.2" thickBo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71"/>
      <c r="M190" s="71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</row>
    <row r="191" spans="1:31" ht="16.2" thickBo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71"/>
      <c r="M191" s="71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</row>
    <row r="192" spans="1:31" ht="16.2" thickBo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71"/>
      <c r="M192" s="71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</row>
    <row r="193" spans="1:31" ht="16.2" thickBo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71"/>
      <c r="M193" s="71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</row>
    <row r="194" spans="1:31" ht="16.2" thickBo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71"/>
      <c r="M194" s="71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</row>
    <row r="195" spans="1:31" ht="16.2" thickBo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71"/>
      <c r="M195" s="71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</row>
    <row r="196" spans="1:31" ht="16.2" thickBo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71"/>
      <c r="M196" s="71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</row>
    <row r="197" spans="1:31" ht="16.2" thickBo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71"/>
      <c r="M197" s="71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</row>
    <row r="198" spans="1:31" ht="16.2" thickBo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71"/>
      <c r="M198" s="71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</row>
    <row r="199" spans="1:31" ht="16.2" thickBo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71"/>
      <c r="M199" s="71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</row>
    <row r="200" spans="1:31" ht="16.2" thickBo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71"/>
      <c r="M200" s="71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</row>
    <row r="201" spans="1:31" ht="16.2" thickBo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71"/>
      <c r="M201" s="71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</row>
    <row r="202" spans="1:31" ht="16.2" thickBo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71"/>
      <c r="M202" s="71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</row>
    <row r="203" spans="1:31" ht="16.2" thickBo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71"/>
      <c r="M203" s="71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</row>
    <row r="204" spans="1:31" ht="16.2" thickBo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71"/>
      <c r="M204" s="71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</row>
    <row r="205" spans="1:31" ht="16.2" thickBo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71"/>
      <c r="M205" s="71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</row>
    <row r="206" spans="1:31" ht="16.2" thickBo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71"/>
      <c r="M206" s="71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</row>
    <row r="207" spans="1:31" ht="16.2" thickBo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71"/>
      <c r="M207" s="71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</row>
    <row r="208" spans="1:31" ht="16.2" thickBo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71"/>
      <c r="M208" s="71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</row>
    <row r="209" spans="1:31" ht="16.2" thickBo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71"/>
      <c r="M209" s="71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</row>
    <row r="210" spans="1:31" ht="16.2" thickBo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71"/>
      <c r="M210" s="71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</row>
    <row r="211" spans="1:31" ht="16.2" thickBo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71"/>
      <c r="M211" s="71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</row>
    <row r="212" spans="1:31" ht="16.2" thickBo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71"/>
      <c r="M212" s="71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</row>
    <row r="213" spans="1:31" ht="16.2" thickBo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71"/>
      <c r="M213" s="71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</row>
    <row r="214" spans="1:31" ht="16.2" thickBo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71"/>
      <c r="M214" s="71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</row>
    <row r="215" spans="1:31" ht="16.2" thickBo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71"/>
      <c r="M215" s="71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</row>
    <row r="216" spans="1:31" ht="16.2" thickBo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71"/>
      <c r="M216" s="71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</row>
    <row r="217" spans="1:31" ht="16.2" thickBo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71"/>
      <c r="M217" s="71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</row>
    <row r="218" spans="1:31" ht="16.2" thickBo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71"/>
      <c r="M218" s="71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</row>
    <row r="219" spans="1:31" ht="16.2" thickBo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71"/>
      <c r="M219" s="71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</row>
    <row r="220" spans="1:31" ht="16.2" thickBo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71"/>
      <c r="M220" s="71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</row>
    <row r="221" spans="1:31" ht="16.2" thickBo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71"/>
      <c r="M221" s="71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</row>
    <row r="222" spans="1:31" ht="16.2" thickBo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71"/>
      <c r="M222" s="71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</row>
    <row r="223" spans="1:31" ht="16.2" thickBo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71"/>
      <c r="M223" s="71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</row>
    <row r="224" spans="1:31" ht="16.2" thickBo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71"/>
      <c r="M224" s="71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</row>
    <row r="225" spans="1:31" ht="16.2" thickBo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71"/>
      <c r="M225" s="71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</row>
    <row r="226" spans="1:31" ht="16.2" thickBo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71"/>
      <c r="M226" s="71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</row>
    <row r="227" spans="1:31" ht="16.2" thickBo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71"/>
      <c r="M227" s="71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</row>
    <row r="228" spans="1:31" ht="16.2" thickBo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71"/>
      <c r="M228" s="71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</row>
    <row r="229" spans="1:31" ht="16.2" thickBo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71"/>
      <c r="M229" s="71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</row>
    <row r="230" spans="1:31" ht="16.2" thickBo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71"/>
      <c r="M230" s="71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</row>
    <row r="231" spans="1:31" ht="16.2" thickBo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71"/>
      <c r="M231" s="71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</row>
    <row r="232" spans="1:31" ht="16.2" thickBo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71"/>
      <c r="M232" s="71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</row>
    <row r="233" spans="1:31" ht="16.2" thickBo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71"/>
      <c r="M233" s="71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</row>
    <row r="234" spans="1:31" ht="16.2" thickBo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71"/>
      <c r="M234" s="71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</row>
    <row r="235" spans="1:31" ht="16.2" thickBo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71"/>
      <c r="M235" s="71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</row>
    <row r="236" spans="1:31" ht="16.2" thickBo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71"/>
      <c r="M236" s="71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</row>
    <row r="237" spans="1:31" ht="16.2" thickBo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71"/>
      <c r="M237" s="71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</row>
    <row r="238" spans="1:31" ht="16.2" thickBo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71"/>
      <c r="M238" s="71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</row>
    <row r="239" spans="1:31" ht="16.2" thickBo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71"/>
      <c r="M239" s="71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</row>
    <row r="240" spans="1:31" ht="16.2" thickBo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71"/>
      <c r="M240" s="71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</row>
    <row r="241" spans="1:31" ht="16.2" thickBo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71"/>
      <c r="M241" s="71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</row>
    <row r="242" spans="1:31" ht="16.2" thickBo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71"/>
      <c r="M242" s="71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</row>
    <row r="243" spans="1:31" ht="16.2" thickBo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71"/>
      <c r="M243" s="71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</row>
    <row r="244" spans="1:31" ht="16.2" thickBo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71"/>
      <c r="M244" s="71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</row>
    <row r="245" spans="1:31" ht="16.2" thickBo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71"/>
      <c r="M245" s="71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</row>
    <row r="246" spans="1:31" ht="16.2" thickBo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71"/>
      <c r="M246" s="71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</row>
    <row r="247" spans="1:31" ht="16.2" thickBo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71"/>
      <c r="M247" s="71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</row>
    <row r="248" spans="1:31" ht="16.2" thickBo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71"/>
      <c r="M248" s="71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</row>
    <row r="249" spans="1:31" ht="16.2" thickBo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71"/>
      <c r="M249" s="71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</row>
    <row r="250" spans="1:31" ht="16.2" thickBo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71"/>
      <c r="M250" s="71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</row>
    <row r="251" spans="1:31" ht="16.2" thickBo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71"/>
      <c r="M251" s="71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</row>
    <row r="252" spans="1:31" ht="16.2" thickBo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71"/>
      <c r="M252" s="71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</row>
    <row r="253" spans="1:31" ht="16.2" thickBo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71"/>
      <c r="M253" s="71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</row>
    <row r="254" spans="1:31" ht="16.2" thickBo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71"/>
      <c r="M254" s="71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</row>
    <row r="255" spans="1:31" ht="16.2" thickBo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71"/>
      <c r="M255" s="71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</row>
    <row r="256" spans="1:31" ht="16.2" thickBo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71"/>
      <c r="M256" s="71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</row>
    <row r="257" spans="1:31" ht="16.2" thickBo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71"/>
      <c r="M257" s="71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</row>
    <row r="258" spans="1:31" ht="16.2" thickBo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71"/>
      <c r="M258" s="71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</row>
    <row r="259" spans="1:31" ht="16.2" thickBo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71"/>
      <c r="M259" s="71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</row>
    <row r="260" spans="1:31" ht="16.2" thickBo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71"/>
      <c r="M260" s="71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</row>
    <row r="261" spans="1:31" ht="16.2" thickBo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71"/>
      <c r="M261" s="71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</row>
    <row r="262" spans="1:31" ht="16.2" thickBo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71"/>
      <c r="M262" s="71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</row>
    <row r="263" spans="1:31" ht="16.2" thickBo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71"/>
      <c r="M263" s="71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</row>
    <row r="264" spans="1:31" ht="16.2" thickBo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71"/>
      <c r="M264" s="71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</row>
    <row r="265" spans="1:31" ht="16.2" thickBo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71"/>
      <c r="M265" s="71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</row>
    <row r="266" spans="1:31" ht="16.2" thickBo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71"/>
      <c r="M266" s="71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</row>
    <row r="267" spans="1:31" ht="16.2" thickBo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71"/>
      <c r="M267" s="71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</row>
    <row r="268" spans="1:31" ht="16.2" thickBo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71"/>
      <c r="M268" s="71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</row>
    <row r="269" spans="1:31" ht="16.2" thickBo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71"/>
      <c r="M269" s="71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</row>
    <row r="270" spans="1:31" ht="16.2" thickBo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71"/>
      <c r="M270" s="71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</row>
    <row r="271" spans="1:31" ht="16.2" thickBo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71"/>
      <c r="M271" s="71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</row>
    <row r="272" spans="1:31" ht="16.2" thickBo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71"/>
      <c r="M272" s="71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</row>
    <row r="273" spans="1:31" ht="16.2" thickBo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71"/>
      <c r="M273" s="71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</row>
    <row r="274" spans="1:31" ht="16.2" thickBo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71"/>
      <c r="M274" s="71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</row>
    <row r="275" spans="1:31" ht="16.2" thickBo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71"/>
      <c r="M275" s="71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</row>
    <row r="276" spans="1:31" ht="16.2" thickBo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71"/>
      <c r="M276" s="71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</row>
    <row r="277" spans="1:31" ht="16.2" thickBo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71"/>
      <c r="M277" s="71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</row>
    <row r="278" spans="1:31" ht="16.2" thickBo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71"/>
      <c r="M278" s="71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</row>
    <row r="279" spans="1:31" ht="16.2" thickBo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71"/>
      <c r="M279" s="71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</row>
    <row r="280" spans="1:31" ht="16.2" thickBo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71"/>
      <c r="M280" s="71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</row>
    <row r="281" spans="1:31" ht="16.2" thickBo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71"/>
      <c r="M281" s="71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</row>
    <row r="282" spans="1:31" ht="16.2" thickBo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71"/>
      <c r="M282" s="71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</row>
    <row r="283" spans="1:31" ht="16.2" thickBo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71"/>
      <c r="M283" s="71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</row>
    <row r="284" spans="1:31" ht="16.2" thickBo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71"/>
      <c r="M284" s="71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</row>
    <row r="285" spans="1:31" ht="16.2" thickBo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71"/>
      <c r="M285" s="71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</row>
    <row r="286" spans="1:31" ht="16.2" thickBo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71"/>
      <c r="M286" s="71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</row>
    <row r="287" spans="1:31" ht="16.2" thickBo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71"/>
      <c r="M287" s="71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</row>
    <row r="288" spans="1:31" ht="16.2" thickBo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71"/>
      <c r="M288" s="71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</row>
    <row r="289" spans="1:31" ht="16.2" thickBo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71"/>
      <c r="M289" s="71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</row>
    <row r="290" spans="1:31" ht="16.2" thickBo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71"/>
      <c r="M290" s="71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</row>
    <row r="291" spans="1:31" ht="16.2" thickBo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71"/>
      <c r="M291" s="71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</row>
    <row r="292" spans="1:31" ht="16.2" thickBo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71"/>
      <c r="M292" s="71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</row>
    <row r="293" spans="1:31" ht="16.2" thickBo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71"/>
      <c r="M293" s="71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</row>
    <row r="294" spans="1:31" ht="16.2" thickBo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71"/>
      <c r="M294" s="71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</row>
    <row r="295" spans="1:31" ht="16.2" thickBo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71"/>
      <c r="M295" s="71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</row>
    <row r="296" spans="1:31" ht="16.2" thickBo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71"/>
      <c r="M296" s="71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</row>
    <row r="297" spans="1:31" ht="16.2" thickBo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71"/>
      <c r="M297" s="71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</row>
    <row r="298" spans="1:31" ht="16.2" thickBo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71"/>
      <c r="M298" s="71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</row>
    <row r="299" spans="1:31" ht="16.2" thickBo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71"/>
      <c r="M299" s="71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</row>
    <row r="300" spans="1:31" ht="16.2" thickBo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71"/>
      <c r="M300" s="71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</row>
    <row r="301" spans="1:31" ht="16.2" thickBo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71"/>
      <c r="M301" s="71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</row>
    <row r="302" spans="1:31" ht="16.2" thickBo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71"/>
      <c r="M302" s="71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</row>
    <row r="303" spans="1:31" ht="16.2" thickBo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71"/>
      <c r="M303" s="71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</row>
    <row r="304" spans="1:31" ht="16.2" thickBo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71"/>
      <c r="M304" s="71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</row>
    <row r="305" spans="1:31" ht="16.2" thickBo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71"/>
      <c r="M305" s="71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</row>
    <row r="306" spans="1:31" ht="16.2" thickBo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71"/>
      <c r="M306" s="71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</row>
    <row r="307" spans="1:31" ht="16.2" thickBo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71"/>
      <c r="M307" s="71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</row>
    <row r="308" spans="1:31" ht="16.2" thickBo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71"/>
      <c r="M308" s="71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</row>
    <row r="309" spans="1:31" ht="16.2" thickBo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71"/>
      <c r="M309" s="71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</row>
    <row r="310" spans="1:31" ht="16.2" thickBo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71"/>
      <c r="M310" s="71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</row>
    <row r="311" spans="1:31" ht="16.2" thickBo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71"/>
      <c r="M311" s="71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</row>
    <row r="312" spans="1:31" ht="16.2" thickBo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71"/>
      <c r="M312" s="71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</row>
    <row r="313" spans="1:31" ht="16.2" thickBo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71"/>
      <c r="M313" s="71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</row>
    <row r="314" spans="1:31" ht="16.2" thickBo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71"/>
      <c r="M314" s="71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</row>
    <row r="315" spans="1:31" ht="16.2" thickBo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71"/>
      <c r="M315" s="71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</row>
    <row r="316" spans="1:31" ht="16.2" thickBo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71"/>
      <c r="M316" s="71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</row>
    <row r="317" spans="1:31" ht="16.2" thickBo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71"/>
      <c r="M317" s="71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</row>
    <row r="318" spans="1:31" ht="16.2" thickBo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71"/>
      <c r="M318" s="71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</row>
    <row r="319" spans="1:31" ht="16.2" thickBo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71"/>
      <c r="M319" s="71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</row>
    <row r="320" spans="1:31" ht="16.2" thickBo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71"/>
      <c r="M320" s="71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</row>
    <row r="321" spans="1:31" ht="16.2" thickBo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71"/>
      <c r="M321" s="71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</row>
    <row r="322" spans="1:31" ht="16.2" thickBo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71"/>
      <c r="M322" s="71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</row>
    <row r="323" spans="1:31" ht="16.2" thickBo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71"/>
      <c r="M323" s="71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</row>
    <row r="324" spans="1:31" ht="16.2" thickBo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71"/>
      <c r="M324" s="71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</row>
    <row r="325" spans="1:31" ht="16.2" thickBo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71"/>
      <c r="M325" s="71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</row>
    <row r="326" spans="1:31" ht="16.2" thickBo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71"/>
      <c r="M326" s="71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</row>
    <row r="327" spans="1:31" ht="16.2" thickBo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71"/>
      <c r="M327" s="71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</row>
    <row r="328" spans="1:31" ht="16.2" thickBo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71"/>
      <c r="M328" s="71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</row>
    <row r="329" spans="1:31" ht="16.2" thickBo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71"/>
      <c r="M329" s="71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</row>
    <row r="330" spans="1:31" ht="16.2" thickBo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71"/>
      <c r="M330" s="71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</row>
    <row r="331" spans="1:31" ht="16.2" thickBo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71"/>
      <c r="M331" s="71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</row>
    <row r="332" spans="1:31" ht="16.2" thickBo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71"/>
      <c r="M332" s="71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</row>
    <row r="333" spans="1:31" ht="16.2" thickBo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71"/>
      <c r="M333" s="71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</row>
    <row r="334" spans="1:31" ht="16.2" thickBo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71"/>
      <c r="M334" s="71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</row>
    <row r="335" spans="1:31" ht="16.2" thickBo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71"/>
      <c r="M335" s="71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</row>
    <row r="336" spans="1:31" ht="16.2" thickBo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71"/>
      <c r="M336" s="71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</row>
    <row r="337" spans="1:31" ht="16.2" thickBo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71"/>
      <c r="M337" s="71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</row>
    <row r="338" spans="1:31" ht="16.2" thickBo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71"/>
      <c r="M338" s="71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</row>
    <row r="339" spans="1:31" ht="16.2" thickBo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71"/>
      <c r="M339" s="71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</row>
    <row r="340" spans="1:31" ht="16.2" thickBo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71"/>
      <c r="M340" s="71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</row>
    <row r="341" spans="1:31" ht="16.2" thickBo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71"/>
      <c r="M341" s="71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</row>
    <row r="342" spans="1:31" ht="16.2" thickBo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71"/>
      <c r="M342" s="71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</row>
    <row r="343" spans="1:31" ht="16.2" thickBo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71"/>
      <c r="M343" s="71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</row>
    <row r="344" spans="1:31" ht="16.2" thickBo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71"/>
      <c r="M344" s="71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</row>
    <row r="345" spans="1:31" ht="16.2" thickBo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71"/>
      <c r="M345" s="71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</row>
    <row r="346" spans="1:31" ht="16.2" thickBo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71"/>
      <c r="M346" s="71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</row>
    <row r="347" spans="1:31" ht="16.2" thickBo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71"/>
      <c r="M347" s="71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</row>
    <row r="348" spans="1:31" ht="16.2" thickBo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71"/>
      <c r="M348" s="71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</row>
    <row r="349" spans="1:31" ht="16.2" thickBo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71"/>
      <c r="M349" s="71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</row>
    <row r="350" spans="1:31" ht="16.2" thickBo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71"/>
      <c r="M350" s="71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</row>
    <row r="351" spans="1:31" ht="16.2" thickBo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71"/>
      <c r="M351" s="71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</row>
    <row r="352" spans="1:31" ht="16.2" thickBo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71"/>
      <c r="M352" s="71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</row>
    <row r="353" spans="1:31" ht="16.2" thickBo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71"/>
      <c r="M353" s="71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</row>
    <row r="354" spans="1:31" ht="16.2" thickBo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71"/>
      <c r="M354" s="71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</row>
    <row r="355" spans="1:31" ht="16.2" thickBo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71"/>
      <c r="M355" s="71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</row>
    <row r="356" spans="1:31" ht="16.2" thickBo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71"/>
      <c r="M356" s="71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</row>
    <row r="357" spans="1:31" ht="16.2" thickBo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71"/>
      <c r="M357" s="71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</row>
    <row r="358" spans="1:31" ht="16.2" thickBo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71"/>
      <c r="M358" s="71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</row>
    <row r="359" spans="1:31" ht="16.2" thickBo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71"/>
      <c r="M359" s="71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</row>
    <row r="360" spans="1:31" ht="16.2" thickBo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71"/>
      <c r="M360" s="71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</row>
    <row r="361" spans="1:31" ht="16.2" thickBo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71"/>
      <c r="M361" s="71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</row>
    <row r="362" spans="1:31" ht="16.2" thickBo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71"/>
      <c r="M362" s="71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</row>
    <row r="363" spans="1:31" ht="16.2" thickBo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71"/>
      <c r="M363" s="71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</row>
    <row r="364" spans="1:31" ht="16.2" thickBo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71"/>
      <c r="M364" s="71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</row>
    <row r="365" spans="1:31" ht="16.2" thickBo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71"/>
      <c r="M365" s="71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</row>
    <row r="366" spans="1:31" ht="16.2" thickBo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71"/>
      <c r="M366" s="71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</row>
    <row r="367" spans="1:31" ht="16.2" thickBo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71"/>
      <c r="M367" s="71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</row>
    <row r="368" spans="1:31" ht="16.2" thickBo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71"/>
      <c r="M368" s="71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</row>
    <row r="369" spans="1:31" ht="16.2" thickBo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71"/>
      <c r="M369" s="71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</row>
    <row r="370" spans="1:31" ht="16.2" thickBo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71"/>
      <c r="M370" s="71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</row>
    <row r="371" spans="1:31" ht="16.2" thickBo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71"/>
      <c r="M371" s="71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</row>
    <row r="372" spans="1:31" ht="16.2" thickBo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71"/>
      <c r="M372" s="71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</row>
    <row r="373" spans="1:31" ht="16.2" thickBo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71"/>
      <c r="M373" s="71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</row>
    <row r="374" spans="1:31" ht="16.2" thickBo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71"/>
      <c r="M374" s="71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</row>
    <row r="375" spans="1:31" ht="16.2" thickBo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71"/>
      <c r="M375" s="71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</row>
    <row r="376" spans="1:31" ht="16.2" thickBo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71"/>
      <c r="M376" s="71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</row>
    <row r="377" spans="1:31" ht="16.2" thickBo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71"/>
      <c r="M377" s="71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</row>
    <row r="378" spans="1:31" ht="16.2" thickBo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71"/>
      <c r="M378" s="71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</row>
    <row r="379" spans="1:31" ht="16.2" thickBo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71"/>
      <c r="M379" s="71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</row>
    <row r="380" spans="1:31" ht="16.2" thickBo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71"/>
      <c r="M380" s="71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</row>
    <row r="381" spans="1:31" ht="16.2" thickBo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71"/>
      <c r="M381" s="71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</row>
    <row r="382" spans="1:31" ht="16.2" thickBo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71"/>
      <c r="M382" s="71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</row>
    <row r="383" spans="1:31" ht="16.2" thickBo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71"/>
      <c r="M383" s="71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</row>
    <row r="384" spans="1:31" ht="16.2" thickBo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71"/>
      <c r="M384" s="71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</row>
    <row r="385" spans="1:31" ht="16.2" thickBo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71"/>
      <c r="M385" s="71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</row>
    <row r="386" spans="1:31" ht="16.2" thickBo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71"/>
      <c r="M386" s="71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</row>
    <row r="387" spans="1:31" ht="16.2" thickBo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71"/>
      <c r="M387" s="71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</row>
    <row r="388" spans="1:31" ht="16.2" thickBo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71"/>
      <c r="M388" s="71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</row>
    <row r="389" spans="1:31" ht="16.2" thickBo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71"/>
      <c r="M389" s="71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</row>
    <row r="390" spans="1:31" ht="16.2" thickBo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71"/>
      <c r="M390" s="71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</row>
    <row r="391" spans="1:31" ht="16.2" thickBo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71"/>
      <c r="M391" s="71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</row>
    <row r="392" spans="1:31" ht="16.2" thickBo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71"/>
      <c r="M392" s="71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</row>
    <row r="393" spans="1:31" ht="16.2" thickBo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71"/>
      <c r="M393" s="71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</row>
    <row r="394" spans="1:31" ht="16.2" thickBo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71"/>
      <c r="M394" s="71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</row>
    <row r="395" spans="1:31" ht="16.2" thickBo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71"/>
      <c r="M395" s="71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</row>
    <row r="396" spans="1:31" ht="16.2" thickBo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71"/>
      <c r="M396" s="71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</row>
    <row r="397" spans="1:31" ht="16.2" thickBo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71"/>
      <c r="M397" s="71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</row>
    <row r="398" spans="1:31" ht="16.2" thickBo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71"/>
      <c r="M398" s="71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</row>
    <row r="399" spans="1:31" ht="16.2" thickBo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71"/>
      <c r="M399" s="71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</row>
    <row r="400" spans="1:31" ht="16.2" thickBo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71"/>
      <c r="M400" s="71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</row>
    <row r="401" spans="1:31" ht="16.2" thickBo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71"/>
      <c r="M401" s="71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</row>
    <row r="402" spans="1:31" ht="16.2" thickBo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71"/>
      <c r="M402" s="71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</row>
    <row r="403" spans="1:31" ht="16.2" thickBo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71"/>
      <c r="M403" s="71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</row>
    <row r="404" spans="1:31" ht="16.2" thickBo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71"/>
      <c r="M404" s="71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</row>
    <row r="405" spans="1:31" ht="16.2" thickBo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71"/>
      <c r="M405" s="71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</row>
    <row r="406" spans="1:31" ht="16.2" thickBo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71"/>
      <c r="M406" s="71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</row>
    <row r="407" spans="1:31" ht="16.2" thickBo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71"/>
      <c r="M407" s="71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</row>
    <row r="408" spans="1:31" ht="16.2" thickBo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71"/>
      <c r="M408" s="71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</row>
    <row r="409" spans="1:31" ht="16.2" thickBo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71"/>
      <c r="M409" s="71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</row>
    <row r="410" spans="1:31" ht="16.2" thickBo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71"/>
      <c r="M410" s="71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</row>
    <row r="411" spans="1:31" ht="16.2" thickBo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71"/>
      <c r="M411" s="71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</row>
    <row r="412" spans="1:31" ht="16.2" thickBo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71"/>
      <c r="M412" s="71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</row>
    <row r="413" spans="1:31" ht="16.2" thickBo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71"/>
      <c r="M413" s="71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</row>
    <row r="414" spans="1:31" ht="16.2" thickBo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71"/>
      <c r="M414" s="71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</row>
    <row r="415" spans="1:31" ht="16.2" thickBo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71"/>
      <c r="M415" s="71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</row>
    <row r="416" spans="1:31" ht="16.2" thickBo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71"/>
      <c r="M416" s="71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</row>
    <row r="417" spans="1:31" ht="16.2" thickBo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71"/>
      <c r="M417" s="71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</row>
    <row r="418" spans="1:31" ht="16.2" thickBo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71"/>
      <c r="M418" s="71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</row>
    <row r="419" spans="1:31" ht="16.2" thickBo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71"/>
      <c r="M419" s="71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</row>
    <row r="420" spans="1:31" ht="16.2" thickBo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71"/>
      <c r="M420" s="71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</row>
    <row r="421" spans="1:31" ht="16.2" thickBo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71"/>
      <c r="M421" s="71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</row>
    <row r="422" spans="1:31" ht="16.2" thickBo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71"/>
      <c r="M422" s="71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</row>
    <row r="423" spans="1:31" ht="16.2" thickBo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71"/>
      <c r="M423" s="71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</row>
    <row r="424" spans="1:31" ht="16.2" thickBo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71"/>
      <c r="M424" s="71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</row>
    <row r="425" spans="1:31" ht="16.2" thickBo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71"/>
      <c r="M425" s="71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</row>
    <row r="426" spans="1:31" ht="16.2" thickBo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71"/>
      <c r="M426" s="71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</row>
    <row r="427" spans="1:31" ht="16.2" thickBo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71"/>
      <c r="M427" s="71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</row>
    <row r="428" spans="1:31" ht="16.2" thickBo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71"/>
      <c r="M428" s="71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</row>
    <row r="429" spans="1:31" ht="16.2" thickBo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71"/>
      <c r="M429" s="71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</row>
    <row r="430" spans="1:31" ht="16.2" thickBo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71"/>
      <c r="M430" s="71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</row>
    <row r="431" spans="1:31" ht="16.2" thickBo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71"/>
      <c r="M431" s="71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</row>
    <row r="432" spans="1:31" ht="16.2" thickBo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71"/>
      <c r="M432" s="71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</row>
    <row r="433" spans="1:31" ht="16.2" thickBo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71"/>
      <c r="M433" s="71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</row>
    <row r="434" spans="1:31" ht="16.2" thickBo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71"/>
      <c r="M434" s="71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</row>
    <row r="435" spans="1:31" ht="16.2" thickBo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71"/>
      <c r="M435" s="71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</row>
    <row r="436" spans="1:31" ht="16.2" thickBo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71"/>
      <c r="M436" s="71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</row>
    <row r="437" spans="1:31" ht="16.2" thickBo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71"/>
      <c r="M437" s="71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</row>
    <row r="438" spans="1:31" ht="16.2" thickBo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71"/>
      <c r="M438" s="71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</row>
    <row r="439" spans="1:31" ht="16.2" thickBo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71"/>
      <c r="M439" s="71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</row>
    <row r="440" spans="1:31" ht="16.2" thickBo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71"/>
      <c r="M440" s="71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</row>
    <row r="441" spans="1:31" ht="16.2" thickBo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71"/>
      <c r="M441" s="71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</row>
    <row r="442" spans="1:31" ht="16.2" thickBo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71"/>
      <c r="M442" s="71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</row>
    <row r="443" spans="1:31" ht="16.2" thickBo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71"/>
      <c r="M443" s="71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</row>
    <row r="444" spans="1:31" ht="16.2" thickBo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71"/>
      <c r="M444" s="71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</row>
    <row r="445" spans="1:31" ht="16.2" thickBo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71"/>
      <c r="M445" s="71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</row>
    <row r="446" spans="1:31" ht="16.2" thickBo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71"/>
      <c r="M446" s="71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</row>
    <row r="447" spans="1:31" ht="16.2" thickBo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71"/>
      <c r="M447" s="71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</row>
    <row r="448" spans="1:31" ht="16.2" thickBo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71"/>
      <c r="M448" s="71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</row>
    <row r="449" spans="1:31" ht="16.2" thickBo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71"/>
      <c r="M449" s="71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</row>
    <row r="450" spans="1:31" ht="16.2" thickBo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71"/>
      <c r="M450" s="71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</row>
    <row r="451" spans="1:31" ht="16.2" thickBo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71"/>
      <c r="M451" s="71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</row>
    <row r="452" spans="1:31" ht="16.2" thickBo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71"/>
      <c r="M452" s="71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</row>
    <row r="453" spans="1:31" ht="16.2" thickBo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71"/>
      <c r="M453" s="71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</row>
    <row r="454" spans="1:31" ht="16.2" thickBo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71"/>
      <c r="M454" s="71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</row>
    <row r="455" spans="1:31" ht="16.2" thickBo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71"/>
      <c r="M455" s="71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</row>
    <row r="456" spans="1:31" ht="16.2" thickBo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71"/>
      <c r="M456" s="71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</row>
    <row r="457" spans="1:31" ht="16.2" thickBo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71"/>
      <c r="M457" s="71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</row>
    <row r="458" spans="1:31" ht="16.2" thickBo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71"/>
      <c r="M458" s="71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</row>
    <row r="459" spans="1:31" ht="16.2" thickBo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71"/>
      <c r="M459" s="71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</row>
    <row r="460" spans="1:31" ht="16.2" thickBo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71"/>
      <c r="M460" s="71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</row>
    <row r="461" spans="1:31" ht="16.2" thickBo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71"/>
      <c r="M461" s="71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</row>
    <row r="462" spans="1:31" ht="16.2" thickBo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71"/>
      <c r="M462" s="71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</row>
    <row r="463" spans="1:31" ht="16.2" thickBo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71"/>
      <c r="M463" s="71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</row>
    <row r="464" spans="1:31" ht="16.2" thickBo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71"/>
      <c r="M464" s="71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</row>
    <row r="465" spans="1:31" ht="16.2" thickBo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71"/>
      <c r="M465" s="71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</row>
    <row r="466" spans="1:31" ht="16.2" thickBo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71"/>
      <c r="M466" s="71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</row>
    <row r="467" spans="1:31" ht="16.2" thickBo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71"/>
      <c r="M467" s="71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</row>
    <row r="468" spans="1:31" ht="16.2" thickBo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71"/>
      <c r="M468" s="71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</row>
    <row r="469" spans="1:31" ht="16.2" thickBo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71"/>
      <c r="M469" s="71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</row>
    <row r="470" spans="1:31" ht="16.2" thickBo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71"/>
      <c r="M470" s="71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</row>
    <row r="471" spans="1:31" ht="16.2" thickBo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71"/>
      <c r="M471" s="71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</row>
    <row r="472" spans="1:31" ht="16.2" thickBo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71"/>
      <c r="M472" s="71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</row>
    <row r="473" spans="1:31" ht="16.2" thickBo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71"/>
      <c r="M473" s="71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</row>
    <row r="474" spans="1:31" ht="16.2" thickBo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71"/>
      <c r="M474" s="71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</row>
    <row r="475" spans="1:31" ht="16.2" thickBo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71"/>
      <c r="M475" s="71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</row>
    <row r="476" spans="1:31" ht="16.2" thickBo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71"/>
      <c r="M476" s="71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</row>
    <row r="477" spans="1:31" ht="16.2" thickBo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71"/>
      <c r="M477" s="71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</row>
    <row r="478" spans="1:31" ht="16.2" thickBo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71"/>
      <c r="M478" s="71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</row>
    <row r="479" spans="1:31" ht="16.2" thickBo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71"/>
      <c r="M479" s="71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</row>
    <row r="480" spans="1:31" ht="16.2" thickBo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71"/>
      <c r="M480" s="71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</row>
    <row r="481" spans="1:31" ht="16.2" thickBo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71"/>
      <c r="M481" s="71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</row>
    <row r="482" spans="1:31" ht="16.2" thickBo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71"/>
      <c r="M482" s="71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</row>
    <row r="483" spans="1:31" ht="16.2" thickBo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71"/>
      <c r="M483" s="71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</row>
    <row r="484" spans="1:31" ht="16.2" thickBo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71"/>
      <c r="M484" s="71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</row>
    <row r="485" spans="1:31" ht="16.2" thickBo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71"/>
      <c r="M485" s="71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</row>
    <row r="486" spans="1:31" ht="16.2" thickBo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71"/>
      <c r="M486" s="71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</row>
    <row r="487" spans="1:31" ht="16.2" thickBo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71"/>
      <c r="M487" s="71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</row>
    <row r="488" spans="1:31" ht="16.2" thickBo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71"/>
      <c r="M488" s="71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</row>
    <row r="489" spans="1:31" ht="16.2" thickBo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71"/>
      <c r="M489" s="71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</row>
    <row r="490" spans="1:31" ht="16.2" thickBo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71"/>
      <c r="M490" s="71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</row>
    <row r="491" spans="1:31" ht="16.2" thickBo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71"/>
      <c r="M491" s="71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</row>
    <row r="492" spans="1:31" ht="16.2" thickBo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71"/>
      <c r="M492" s="71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</row>
    <row r="493" spans="1:31" ht="16.2" thickBo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71"/>
      <c r="M493" s="71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</row>
    <row r="494" spans="1:31" ht="16.2" thickBo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71"/>
      <c r="M494" s="71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</row>
    <row r="495" spans="1:31" ht="16.2" thickBo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71"/>
      <c r="M495" s="71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</row>
    <row r="496" spans="1:31" ht="16.2" thickBo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71"/>
      <c r="M496" s="71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</row>
    <row r="497" spans="1:31" ht="16.2" thickBo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71"/>
      <c r="M497" s="71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</row>
    <row r="498" spans="1:31" ht="16.2" thickBo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71"/>
      <c r="M498" s="71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</row>
    <row r="499" spans="1:31" ht="16.2" thickBo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71"/>
      <c r="M499" s="71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</row>
    <row r="500" spans="1:31" ht="16.2" thickBo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71"/>
      <c r="M500" s="71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</row>
    <row r="501" spans="1:31" ht="16.2" thickBo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71"/>
      <c r="M501" s="71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</row>
    <row r="502" spans="1:31" ht="16.2" thickBo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71"/>
      <c r="M502" s="71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</row>
    <row r="503" spans="1:31" ht="16.2" thickBo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71"/>
      <c r="M503" s="71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</row>
    <row r="504" spans="1:31" ht="16.2" thickBo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71"/>
      <c r="M504" s="71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</row>
    <row r="505" spans="1:31" ht="16.2" thickBo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71"/>
      <c r="M505" s="71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</row>
    <row r="506" spans="1:31" ht="16.2" thickBo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71"/>
      <c r="M506" s="71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</row>
    <row r="507" spans="1:31" ht="16.2" thickBo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71"/>
      <c r="M507" s="71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</row>
    <row r="508" spans="1:31" ht="16.2" thickBo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71"/>
      <c r="M508" s="71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</row>
    <row r="509" spans="1:31" ht="16.2" thickBo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71"/>
      <c r="M509" s="71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</row>
    <row r="510" spans="1:31" ht="16.2" thickBo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71"/>
      <c r="M510" s="71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</row>
    <row r="511" spans="1:31" ht="16.2" thickBo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71"/>
      <c r="M511" s="71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</row>
    <row r="512" spans="1:31" ht="16.2" thickBo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71"/>
      <c r="M512" s="71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</row>
    <row r="513" spans="1:31" ht="16.2" thickBo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71"/>
      <c r="M513" s="71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</row>
    <row r="514" spans="1:31" ht="16.2" thickBo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71"/>
      <c r="M514" s="71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</row>
    <row r="515" spans="1:31" ht="16.2" thickBo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71"/>
      <c r="M515" s="71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</row>
    <row r="516" spans="1:31" ht="16.2" thickBo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71"/>
      <c r="M516" s="71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</row>
    <row r="517" spans="1:31" ht="16.2" thickBo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71"/>
      <c r="M517" s="71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</row>
    <row r="518" spans="1:31" ht="16.2" thickBo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71"/>
      <c r="M518" s="71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</row>
    <row r="519" spans="1:31" ht="16.2" thickBo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71"/>
      <c r="M519" s="71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</row>
    <row r="520" spans="1:31" ht="16.2" thickBo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71"/>
      <c r="M520" s="71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</row>
    <row r="521" spans="1:31" ht="16.2" thickBo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71"/>
      <c r="M521" s="71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</row>
    <row r="522" spans="1:31" ht="16.2" thickBo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71"/>
      <c r="M522" s="71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</row>
    <row r="523" spans="1:31" ht="16.2" thickBo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71"/>
      <c r="M523" s="71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</row>
    <row r="524" spans="1:31" ht="16.2" thickBo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71"/>
      <c r="M524" s="71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</row>
    <row r="525" spans="1:31" ht="16.2" thickBo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71"/>
      <c r="M525" s="71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</row>
    <row r="526" spans="1:31" ht="16.2" thickBo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71"/>
      <c r="M526" s="71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</row>
    <row r="527" spans="1:31" ht="16.2" thickBo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71"/>
      <c r="M527" s="71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</row>
    <row r="528" spans="1:31" ht="16.2" thickBo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71"/>
      <c r="M528" s="71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</row>
    <row r="529" spans="1:31" ht="16.2" thickBo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71"/>
      <c r="M529" s="71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</row>
    <row r="530" spans="1:31" ht="16.2" thickBo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71"/>
      <c r="M530" s="71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</row>
    <row r="531" spans="1:31" ht="16.2" thickBo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71"/>
      <c r="M531" s="71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</row>
    <row r="532" spans="1:31" ht="16.2" thickBo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71"/>
      <c r="M532" s="71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</row>
    <row r="533" spans="1:31" ht="16.2" thickBo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71"/>
      <c r="M533" s="71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</row>
    <row r="534" spans="1:31" ht="16.2" thickBo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71"/>
      <c r="M534" s="71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</row>
    <row r="535" spans="1:31" ht="16.2" thickBo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71"/>
      <c r="M535" s="71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</row>
    <row r="536" spans="1:31" ht="16.2" thickBo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71"/>
      <c r="M536" s="71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</row>
    <row r="537" spans="1:31" ht="16.2" thickBo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71"/>
      <c r="M537" s="71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</row>
    <row r="538" spans="1:31" ht="16.2" thickBo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71"/>
      <c r="M538" s="71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</row>
    <row r="539" spans="1:31" ht="16.2" thickBo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71"/>
      <c r="M539" s="71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</row>
    <row r="540" spans="1:31" ht="16.2" thickBo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71"/>
      <c r="M540" s="71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</row>
    <row r="541" spans="1:31" ht="16.2" thickBo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71"/>
      <c r="M541" s="71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</row>
    <row r="542" spans="1:31" ht="16.2" thickBo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71"/>
      <c r="M542" s="71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</row>
    <row r="543" spans="1:31" ht="16.2" thickBo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71"/>
      <c r="M543" s="71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</row>
    <row r="544" spans="1:31" ht="16.2" thickBo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71"/>
      <c r="M544" s="71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</row>
    <row r="545" spans="1:31" ht="16.2" thickBo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71"/>
      <c r="M545" s="71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</row>
    <row r="546" spans="1:31" ht="16.2" thickBo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71"/>
      <c r="M546" s="71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</row>
    <row r="547" spans="1:31" ht="16.2" thickBo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71"/>
      <c r="M547" s="71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</row>
    <row r="548" spans="1:31" ht="16.2" thickBo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71"/>
      <c r="M548" s="71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</row>
    <row r="549" spans="1:31" ht="16.2" thickBo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71"/>
      <c r="M549" s="71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</row>
    <row r="550" spans="1:31" ht="16.2" thickBo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71"/>
      <c r="M550" s="71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</row>
    <row r="551" spans="1:31" ht="16.2" thickBo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71"/>
      <c r="M551" s="71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</row>
    <row r="552" spans="1:31" ht="16.2" thickBo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71"/>
      <c r="M552" s="71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</row>
    <row r="553" spans="1:31" ht="16.2" thickBo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71"/>
      <c r="M553" s="71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</row>
    <row r="554" spans="1:31" ht="16.2" thickBo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71"/>
      <c r="M554" s="71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</row>
    <row r="555" spans="1:31" ht="16.2" thickBo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71"/>
      <c r="M555" s="71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</row>
    <row r="556" spans="1:31" ht="16.2" thickBo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71"/>
      <c r="M556" s="71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</row>
    <row r="557" spans="1:31" ht="16.2" thickBo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71"/>
      <c r="M557" s="71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</row>
    <row r="558" spans="1:31" ht="16.2" thickBo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71"/>
      <c r="M558" s="71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</row>
    <row r="559" spans="1:31" ht="16.2" thickBo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71"/>
      <c r="M559" s="71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</row>
    <row r="560" spans="1:31" ht="16.2" thickBo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71"/>
      <c r="M560" s="71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</row>
    <row r="561" spans="1:31" ht="16.2" thickBo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71"/>
      <c r="M561" s="71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</row>
    <row r="562" spans="1:31" ht="16.2" thickBo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71"/>
      <c r="M562" s="71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</row>
    <row r="563" spans="1:31" ht="16.2" thickBo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71"/>
      <c r="M563" s="71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</row>
    <row r="564" spans="1:31" ht="16.2" thickBo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71"/>
      <c r="M564" s="71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</row>
    <row r="565" spans="1:31" ht="16.2" thickBo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71"/>
      <c r="M565" s="71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</row>
    <row r="566" spans="1:31" ht="16.2" thickBo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71"/>
      <c r="M566" s="71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</row>
    <row r="567" spans="1:31" ht="16.2" thickBo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71"/>
      <c r="M567" s="71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</row>
    <row r="568" spans="1:31" ht="16.2" thickBo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71"/>
      <c r="M568" s="71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</row>
    <row r="569" spans="1:31" ht="16.2" thickBo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71"/>
      <c r="M569" s="71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</row>
    <row r="570" spans="1:31" ht="16.2" thickBo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71"/>
      <c r="M570" s="71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</row>
    <row r="571" spans="1:31" ht="16.2" thickBo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71"/>
      <c r="M571" s="71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</row>
    <row r="572" spans="1:31" ht="16.2" thickBo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71"/>
      <c r="M572" s="71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</row>
    <row r="573" spans="1:31" ht="16.2" thickBo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71"/>
      <c r="M573" s="71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</row>
    <row r="574" spans="1:31" ht="16.2" thickBo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71"/>
      <c r="M574" s="71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</row>
    <row r="575" spans="1:31" ht="16.2" thickBo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71"/>
      <c r="M575" s="71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</row>
    <row r="576" spans="1:31" ht="16.2" thickBo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71"/>
      <c r="M576" s="71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</row>
    <row r="577" spans="1:31" ht="16.2" thickBo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71"/>
      <c r="M577" s="71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</row>
    <row r="578" spans="1:31" ht="16.2" thickBo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71"/>
      <c r="M578" s="71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</row>
    <row r="579" spans="1:31" ht="16.2" thickBo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71"/>
      <c r="M579" s="71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</row>
    <row r="580" spans="1:31" ht="16.2" thickBo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71"/>
      <c r="M580" s="71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</row>
    <row r="581" spans="1:31" ht="16.2" thickBo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71"/>
      <c r="M581" s="71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</row>
    <row r="582" spans="1:31" ht="16.2" thickBo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71"/>
      <c r="M582" s="71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</row>
    <row r="583" spans="1:31" ht="16.2" thickBo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71"/>
      <c r="M583" s="71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</row>
    <row r="584" spans="1:31" ht="16.2" thickBo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71"/>
      <c r="M584" s="71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</row>
    <row r="585" spans="1:31" ht="16.2" thickBo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71"/>
      <c r="M585" s="71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</row>
    <row r="586" spans="1:31" ht="16.2" thickBo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71"/>
      <c r="M586" s="71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</row>
    <row r="587" spans="1:31" ht="16.2" thickBo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71"/>
      <c r="M587" s="71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</row>
    <row r="588" spans="1:31" ht="16.2" thickBo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71"/>
      <c r="M588" s="71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</row>
    <row r="589" spans="1:31" ht="16.2" thickBo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71"/>
      <c r="M589" s="71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</row>
    <row r="590" spans="1:31" ht="16.2" thickBo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71"/>
      <c r="M590" s="71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</row>
    <row r="591" spans="1:31" ht="16.2" thickBo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71"/>
      <c r="M591" s="71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</row>
    <row r="592" spans="1:31" ht="16.2" thickBo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71"/>
      <c r="M592" s="71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</row>
    <row r="593" spans="1:31" ht="16.2" thickBo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71"/>
      <c r="M593" s="71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</row>
    <row r="594" spans="1:31" ht="16.2" thickBo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71"/>
      <c r="M594" s="71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</row>
    <row r="595" spans="1:31" ht="16.2" thickBo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71"/>
      <c r="M595" s="71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</row>
    <row r="596" spans="1:31" ht="16.2" thickBo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71"/>
      <c r="M596" s="71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</row>
    <row r="597" spans="1:31" ht="16.2" thickBo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71"/>
      <c r="M597" s="71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</row>
    <row r="598" spans="1:31" ht="16.2" thickBo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71"/>
      <c r="M598" s="71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</row>
    <row r="599" spans="1:31" ht="16.2" thickBo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71"/>
      <c r="M599" s="71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</row>
    <row r="600" spans="1:31" ht="16.2" thickBo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71"/>
      <c r="M600" s="71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</row>
    <row r="601" spans="1:31" ht="16.2" thickBo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71"/>
      <c r="M601" s="71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</row>
    <row r="602" spans="1:31" ht="16.2" thickBo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71"/>
      <c r="M602" s="71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</row>
    <row r="603" spans="1:31" ht="16.2" thickBo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71"/>
      <c r="M603" s="71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</row>
    <row r="604" spans="1:31" ht="16.2" thickBo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71"/>
      <c r="M604" s="71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</row>
    <row r="605" spans="1:31" ht="16.2" thickBo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71"/>
      <c r="M605" s="71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</row>
    <row r="606" spans="1:31" ht="16.2" thickBo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71"/>
      <c r="M606" s="71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</row>
    <row r="607" spans="1:31" ht="16.2" thickBo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71"/>
      <c r="M607" s="71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</row>
    <row r="608" spans="1:31" ht="16.2" thickBo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71"/>
      <c r="M608" s="71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</row>
    <row r="609" spans="1:31" ht="16.2" thickBo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71"/>
      <c r="M609" s="71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</row>
    <row r="610" spans="1:31" ht="16.2" thickBo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71"/>
      <c r="M610" s="71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</row>
    <row r="611" spans="1:31" ht="16.2" thickBo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71"/>
      <c r="M611" s="71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</row>
    <row r="612" spans="1:31" ht="16.2" thickBo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71"/>
      <c r="M612" s="71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</row>
    <row r="613" spans="1:31" ht="16.2" thickBo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71"/>
      <c r="M613" s="71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</row>
    <row r="614" spans="1:31" ht="16.2" thickBo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71"/>
      <c r="M614" s="71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</row>
    <row r="615" spans="1:31" ht="16.2" thickBo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71"/>
      <c r="M615" s="71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</row>
    <row r="616" spans="1:31" ht="16.2" thickBo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71"/>
      <c r="M616" s="71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</row>
    <row r="617" spans="1:31" ht="16.2" thickBo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71"/>
      <c r="M617" s="71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</row>
    <row r="618" spans="1:31" ht="16.2" thickBo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71"/>
      <c r="M618" s="71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</row>
    <row r="619" spans="1:31" ht="16.2" thickBo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71"/>
      <c r="M619" s="71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</row>
    <row r="620" spans="1:31" ht="16.2" thickBo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71"/>
      <c r="M620" s="71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</row>
    <row r="621" spans="1:31" ht="16.2" thickBo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71"/>
      <c r="M621" s="71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</row>
    <row r="622" spans="1:31" ht="16.2" thickBo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71"/>
      <c r="M622" s="71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</row>
    <row r="623" spans="1:31" ht="16.2" thickBo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71"/>
      <c r="M623" s="71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</row>
    <row r="624" spans="1:31" ht="16.2" thickBo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71"/>
      <c r="M624" s="71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</row>
    <row r="625" spans="1:31" ht="16.2" thickBo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71"/>
      <c r="M625" s="71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</row>
    <row r="626" spans="1:31" ht="16.2" thickBo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71"/>
      <c r="M626" s="71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</row>
    <row r="627" spans="1:31" ht="16.2" thickBo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71"/>
      <c r="M627" s="71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</row>
    <row r="628" spans="1:31" ht="16.2" thickBo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71"/>
      <c r="M628" s="71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</row>
    <row r="629" spans="1:31" ht="16.2" thickBo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71"/>
      <c r="M629" s="71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</row>
    <row r="630" spans="1:31" ht="16.2" thickBo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71"/>
      <c r="M630" s="71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</row>
    <row r="631" spans="1:31" ht="16.2" thickBo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71"/>
      <c r="M631" s="71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</row>
    <row r="632" spans="1:31" ht="16.2" thickBo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71"/>
      <c r="M632" s="71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</row>
    <row r="633" spans="1:31" ht="16.2" thickBo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71"/>
      <c r="M633" s="71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</row>
    <row r="634" spans="1:31" ht="16.2" thickBo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71"/>
      <c r="M634" s="71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</row>
    <row r="635" spans="1:31" ht="16.2" thickBo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71"/>
      <c r="M635" s="71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</row>
    <row r="636" spans="1:31" ht="16.2" thickBo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71"/>
      <c r="M636" s="71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</row>
    <row r="637" spans="1:31" ht="16.2" thickBo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71"/>
      <c r="M637" s="71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</row>
    <row r="638" spans="1:31" ht="16.2" thickBo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71"/>
      <c r="M638" s="71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</row>
    <row r="639" spans="1:31" ht="16.2" thickBo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71"/>
      <c r="M639" s="71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</row>
    <row r="640" spans="1:31" ht="16.2" thickBo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71"/>
      <c r="M640" s="71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</row>
    <row r="641" spans="1:31" ht="16.2" thickBo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71"/>
      <c r="M641" s="71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</row>
    <row r="642" spans="1:31" ht="16.2" thickBo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71"/>
      <c r="M642" s="71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</row>
    <row r="643" spans="1:31" ht="16.2" thickBo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71"/>
      <c r="M643" s="71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</row>
    <row r="644" spans="1:31" ht="16.2" thickBo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71"/>
      <c r="M644" s="71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</row>
    <row r="645" spans="1:31" ht="16.2" thickBo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71"/>
      <c r="M645" s="71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</row>
    <row r="646" spans="1:31" ht="16.2" thickBo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71"/>
      <c r="M646" s="71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</row>
    <row r="647" spans="1:31" ht="16.2" thickBo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71"/>
      <c r="M647" s="71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</row>
    <row r="648" spans="1:31" ht="16.2" thickBo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71"/>
      <c r="M648" s="71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</row>
    <row r="649" spans="1:31" ht="16.2" thickBo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71"/>
      <c r="M649" s="71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</row>
    <row r="650" spans="1:31" ht="16.2" thickBo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71"/>
      <c r="M650" s="71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</row>
    <row r="651" spans="1:31" ht="16.2" thickBo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71"/>
      <c r="M651" s="71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</row>
    <row r="652" spans="1:31" ht="16.2" thickBo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71"/>
      <c r="M652" s="71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</row>
    <row r="653" spans="1:31" ht="16.2" thickBo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71"/>
      <c r="M653" s="71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</row>
    <row r="654" spans="1:31" ht="16.2" thickBo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71"/>
      <c r="M654" s="71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</row>
    <row r="655" spans="1:31" ht="16.2" thickBo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71"/>
      <c r="M655" s="71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</row>
    <row r="656" spans="1:31" ht="16.2" thickBo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71"/>
      <c r="M656" s="71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</row>
    <row r="657" spans="1:31" ht="16.2" thickBo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71"/>
      <c r="M657" s="71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</row>
    <row r="658" spans="1:31" ht="16.2" thickBo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71"/>
      <c r="M658" s="71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</row>
    <row r="659" spans="1:31" ht="16.2" thickBo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71"/>
      <c r="M659" s="71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</row>
    <row r="660" spans="1:31" ht="16.2" thickBo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71"/>
      <c r="M660" s="71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</row>
    <row r="661" spans="1:31" ht="16.2" thickBo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71"/>
      <c r="M661" s="71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</row>
    <row r="662" spans="1:31" ht="16.2" thickBo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71"/>
      <c r="M662" s="71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</row>
    <row r="663" spans="1:31" ht="16.2" thickBo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71"/>
      <c r="M663" s="71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</row>
    <row r="664" spans="1:31" ht="16.2" thickBo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71"/>
      <c r="M664" s="71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</row>
    <row r="665" spans="1:31" ht="16.2" thickBo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71"/>
      <c r="M665" s="71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</row>
    <row r="666" spans="1:31" ht="16.2" thickBo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71"/>
      <c r="M666" s="71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</row>
    <row r="667" spans="1:31" ht="16.2" thickBo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71"/>
      <c r="M667" s="71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</row>
    <row r="668" spans="1:31" ht="16.2" thickBo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71"/>
      <c r="M668" s="71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</row>
    <row r="669" spans="1:31" ht="16.2" thickBo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71"/>
      <c r="M669" s="71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</row>
    <row r="670" spans="1:31" ht="16.2" thickBo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71"/>
      <c r="M670" s="71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</row>
    <row r="671" spans="1:31" ht="16.2" thickBo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71"/>
      <c r="M671" s="71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</row>
    <row r="672" spans="1:31" ht="16.2" thickBo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71"/>
      <c r="M672" s="71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</row>
    <row r="673" spans="1:31" ht="16.2" thickBo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71"/>
      <c r="M673" s="71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</row>
    <row r="674" spans="1:31" ht="16.2" thickBo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71"/>
      <c r="M674" s="71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</row>
    <row r="675" spans="1:31" ht="16.2" thickBo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71"/>
      <c r="M675" s="71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</row>
    <row r="676" spans="1:31" ht="16.2" thickBo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71"/>
      <c r="M676" s="71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</row>
    <row r="677" spans="1:31" ht="16.2" thickBo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71"/>
      <c r="M677" s="71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</row>
    <row r="678" spans="1:31" ht="16.2" thickBo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71"/>
      <c r="M678" s="71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</row>
    <row r="679" spans="1:31" ht="16.2" thickBo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71"/>
      <c r="M679" s="71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</row>
    <row r="680" spans="1:31" ht="16.2" thickBo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71"/>
      <c r="M680" s="71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</row>
    <row r="681" spans="1:31" ht="16.2" thickBo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71"/>
      <c r="M681" s="71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</row>
    <row r="682" spans="1:31" ht="16.2" thickBo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71"/>
      <c r="M682" s="71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</row>
    <row r="683" spans="1:31" ht="16.2" thickBo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71"/>
      <c r="M683" s="71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</row>
    <row r="684" spans="1:31" ht="16.2" thickBo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71"/>
      <c r="M684" s="71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</row>
    <row r="685" spans="1:31" ht="16.2" thickBo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71"/>
      <c r="M685" s="71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</row>
    <row r="686" spans="1:31" ht="16.2" thickBo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71"/>
      <c r="M686" s="71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</row>
    <row r="687" spans="1:31" ht="16.2" thickBo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71"/>
      <c r="M687" s="71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</row>
    <row r="688" spans="1:31" ht="16.2" thickBo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71"/>
      <c r="M688" s="71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</row>
    <row r="689" spans="1:31" ht="16.2" thickBo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71"/>
      <c r="M689" s="71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</row>
    <row r="690" spans="1:31" ht="16.2" thickBo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71"/>
      <c r="M690" s="71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</row>
    <row r="691" spans="1:31" ht="16.2" thickBo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71"/>
      <c r="M691" s="71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</row>
    <row r="692" spans="1:31" ht="16.2" thickBo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71"/>
      <c r="M692" s="71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</row>
    <row r="693" spans="1:31" ht="16.2" thickBo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71"/>
      <c r="M693" s="71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</row>
    <row r="694" spans="1:31" ht="16.2" thickBo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71"/>
      <c r="M694" s="71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</row>
    <row r="695" spans="1:31" ht="16.2" thickBo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71"/>
      <c r="M695" s="71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</row>
    <row r="696" spans="1:31" ht="16.2" thickBo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71"/>
      <c r="M696" s="71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</row>
    <row r="697" spans="1:31" ht="16.2" thickBo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71"/>
      <c r="M697" s="71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</row>
    <row r="698" spans="1:31" ht="16.2" thickBo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71"/>
      <c r="M698" s="71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</row>
    <row r="699" spans="1:31" ht="16.2" thickBo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71"/>
      <c r="M699" s="71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</row>
    <row r="700" spans="1:31" ht="16.2" thickBo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71"/>
      <c r="M700" s="71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</row>
    <row r="701" spans="1:31" ht="16.2" thickBo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71"/>
      <c r="M701" s="71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</row>
    <row r="702" spans="1:31" ht="16.2" thickBo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71"/>
      <c r="M702" s="71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</row>
    <row r="703" spans="1:31" ht="16.2" thickBo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71"/>
      <c r="M703" s="71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</row>
    <row r="704" spans="1:31" ht="16.2" thickBo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71"/>
      <c r="M704" s="71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</row>
    <row r="705" spans="1:31" ht="16.2" thickBo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71"/>
      <c r="M705" s="71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</row>
    <row r="706" spans="1:31" ht="16.2" thickBo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71"/>
      <c r="M706" s="71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</row>
    <row r="707" spans="1:31" ht="16.2" thickBo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71"/>
      <c r="M707" s="71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</row>
    <row r="708" spans="1:31" ht="16.2" thickBo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71"/>
      <c r="M708" s="71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</row>
    <row r="709" spans="1:31" ht="16.2" thickBo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71"/>
      <c r="M709" s="71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</row>
    <row r="710" spans="1:31" ht="16.2" thickBo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71"/>
      <c r="M710" s="71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</row>
    <row r="711" spans="1:31" ht="16.2" thickBo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71"/>
      <c r="M711" s="71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</row>
    <row r="712" spans="1:31" ht="16.2" thickBo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71"/>
      <c r="M712" s="71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</row>
    <row r="713" spans="1:31" ht="16.2" thickBo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71"/>
      <c r="M713" s="71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</row>
    <row r="714" spans="1:31" ht="16.2" thickBo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71"/>
      <c r="M714" s="71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</row>
    <row r="715" spans="1:31" ht="16.2" thickBo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71"/>
      <c r="M715" s="71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</row>
    <row r="716" spans="1:31" ht="16.2" thickBo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71"/>
      <c r="M716" s="71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</row>
    <row r="717" spans="1:31" ht="16.2" thickBo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71"/>
      <c r="M717" s="71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</row>
    <row r="718" spans="1:31" ht="16.2" thickBo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71"/>
      <c r="M718" s="71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</row>
    <row r="719" spans="1:31" ht="16.2" thickBo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71"/>
      <c r="M719" s="71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</row>
    <row r="720" spans="1:31" ht="16.2" thickBo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71"/>
      <c r="M720" s="71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</row>
    <row r="721" spans="1:31" ht="16.2" thickBo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71"/>
      <c r="M721" s="71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</row>
    <row r="722" spans="1:31" ht="16.2" thickBo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71"/>
      <c r="M722" s="71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</row>
    <row r="723" spans="1:31" ht="16.2" thickBo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71"/>
      <c r="M723" s="71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</row>
    <row r="724" spans="1:31" ht="16.2" thickBo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71"/>
      <c r="M724" s="71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</row>
    <row r="725" spans="1:31" ht="16.2" thickBo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71"/>
      <c r="M725" s="71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</row>
    <row r="726" spans="1:31" ht="16.2" thickBo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71"/>
      <c r="M726" s="71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</row>
    <row r="727" spans="1:31" ht="16.2" thickBo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71"/>
      <c r="M727" s="71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</row>
    <row r="728" spans="1:31" ht="16.2" thickBo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71"/>
      <c r="M728" s="71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</row>
    <row r="729" spans="1:31" ht="16.2" thickBo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71"/>
      <c r="M729" s="71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</row>
    <row r="730" spans="1:31" ht="16.2" thickBo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71"/>
      <c r="M730" s="71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</row>
    <row r="731" spans="1:31" ht="16.2" thickBo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71"/>
      <c r="M731" s="71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</row>
    <row r="732" spans="1:31" ht="16.2" thickBo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71"/>
      <c r="M732" s="71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</row>
    <row r="733" spans="1:31" ht="16.2" thickBo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71"/>
      <c r="M733" s="71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</row>
    <row r="734" spans="1:31" ht="16.2" thickBo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71"/>
      <c r="M734" s="71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</row>
    <row r="735" spans="1:31" ht="16.2" thickBo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71"/>
      <c r="M735" s="71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</row>
    <row r="736" spans="1:31" ht="16.2" thickBo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71"/>
      <c r="M736" s="71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</row>
    <row r="737" spans="1:31" ht="16.2" thickBo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71"/>
      <c r="M737" s="71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</row>
    <row r="738" spans="1:31" ht="16.2" thickBo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71"/>
      <c r="M738" s="71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</row>
    <row r="739" spans="1:31" ht="16.2" thickBo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71"/>
      <c r="M739" s="71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</row>
    <row r="740" spans="1:31" ht="16.2" thickBo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71"/>
      <c r="M740" s="71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</row>
    <row r="741" spans="1:31" ht="16.2" thickBo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71"/>
      <c r="M741" s="71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</row>
    <row r="742" spans="1:31" ht="16.2" thickBo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71"/>
      <c r="M742" s="71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</row>
    <row r="743" spans="1:31" ht="16.2" thickBo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71"/>
      <c r="M743" s="71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</row>
    <row r="744" spans="1:31" ht="16.2" thickBo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71"/>
      <c r="M744" s="71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</row>
    <row r="745" spans="1:31" ht="16.2" thickBo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71"/>
      <c r="M745" s="71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</row>
    <row r="746" spans="1:31" ht="16.2" thickBo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71"/>
      <c r="M746" s="71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</row>
    <row r="747" spans="1:31" ht="16.2" thickBo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71"/>
      <c r="M747" s="71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</row>
    <row r="748" spans="1:31" ht="16.2" thickBo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71"/>
      <c r="M748" s="71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</row>
    <row r="749" spans="1:31" ht="16.2" thickBo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71"/>
      <c r="M749" s="71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</row>
    <row r="750" spans="1:31" ht="16.2" thickBo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71"/>
      <c r="M750" s="71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</row>
    <row r="751" spans="1:31" ht="16.2" thickBo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71"/>
      <c r="M751" s="71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</row>
    <row r="752" spans="1:31" ht="16.2" thickBo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71"/>
      <c r="M752" s="71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</row>
    <row r="753" spans="1:31" ht="16.2" thickBo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71"/>
      <c r="M753" s="71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</row>
    <row r="754" spans="1:31" ht="16.2" thickBo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71"/>
      <c r="M754" s="71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</row>
    <row r="755" spans="1:31" ht="16.2" thickBo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71"/>
      <c r="M755" s="71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</row>
    <row r="756" spans="1:31" ht="16.2" thickBo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71"/>
      <c r="M756" s="71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</row>
    <row r="757" spans="1:31" ht="16.2" thickBo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71"/>
      <c r="M757" s="71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</row>
    <row r="758" spans="1:31" ht="16.2" thickBo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71"/>
      <c r="M758" s="71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</row>
    <row r="759" spans="1:31" ht="16.2" thickBo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71"/>
      <c r="M759" s="71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</row>
    <row r="760" spans="1:31" ht="16.2" thickBo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71"/>
      <c r="M760" s="71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</row>
    <row r="761" spans="1:31" ht="16.2" thickBo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71"/>
      <c r="M761" s="71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</row>
    <row r="762" spans="1:31" ht="16.2" thickBo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71"/>
      <c r="M762" s="71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</row>
    <row r="763" spans="1:31" ht="16.2" thickBo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71"/>
      <c r="M763" s="71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</row>
    <row r="764" spans="1:31" ht="16.2" thickBo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71"/>
      <c r="M764" s="71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</row>
    <row r="765" spans="1:31" ht="16.2" thickBo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71"/>
      <c r="M765" s="71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</row>
    <row r="766" spans="1:31" ht="16.2" thickBo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71"/>
      <c r="M766" s="71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</row>
    <row r="767" spans="1:31" ht="16.2" thickBo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71"/>
      <c r="M767" s="71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</row>
    <row r="768" spans="1:31" ht="16.2" thickBo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71"/>
      <c r="M768" s="71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</row>
    <row r="769" spans="1:31" ht="16.2" thickBo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71"/>
      <c r="M769" s="71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</row>
    <row r="770" spans="1:31" ht="16.2" thickBo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71"/>
      <c r="M770" s="71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</row>
    <row r="771" spans="1:31" ht="16.2" thickBo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71"/>
      <c r="M771" s="71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</row>
    <row r="772" spans="1:31" ht="16.2" thickBo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71"/>
      <c r="M772" s="71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</row>
    <row r="773" spans="1:31" ht="16.2" thickBo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71"/>
      <c r="M773" s="71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</row>
    <row r="774" spans="1:31" ht="16.2" thickBo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71"/>
      <c r="M774" s="71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</row>
    <row r="775" spans="1:31" ht="16.2" thickBo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71"/>
      <c r="M775" s="71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</row>
    <row r="776" spans="1:31" ht="16.2" thickBo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71"/>
      <c r="M776" s="71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</row>
    <row r="777" spans="1:31" ht="16.2" thickBo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71"/>
      <c r="M777" s="71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</row>
    <row r="778" spans="1:31" ht="16.2" thickBo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71"/>
      <c r="M778" s="71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</row>
    <row r="779" spans="1:31" ht="16.2" thickBo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71"/>
      <c r="M779" s="71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</row>
    <row r="780" spans="1:31" ht="16.2" thickBo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71"/>
      <c r="M780" s="71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</row>
    <row r="781" spans="1:31" ht="16.2" thickBo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71"/>
      <c r="M781" s="71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</row>
    <row r="782" spans="1:31" ht="16.2" thickBo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71"/>
      <c r="M782" s="71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</row>
    <row r="783" spans="1:31" ht="16.2" thickBo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71"/>
      <c r="M783" s="71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</row>
    <row r="784" spans="1:31" ht="16.2" thickBo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71"/>
      <c r="M784" s="71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</row>
    <row r="785" spans="1:31" ht="16.2" thickBo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71"/>
      <c r="M785" s="71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</row>
    <row r="786" spans="1:31" ht="16.2" thickBo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71"/>
      <c r="M786" s="71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</row>
    <row r="787" spans="1:31" ht="16.2" thickBo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71"/>
      <c r="M787" s="71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</row>
    <row r="788" spans="1:31" ht="16.2" thickBo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71"/>
      <c r="M788" s="71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</row>
    <row r="789" spans="1:31" ht="16.2" thickBo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71"/>
      <c r="M789" s="71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</row>
    <row r="790" spans="1:31" ht="16.2" thickBo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71"/>
      <c r="M790" s="71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</row>
    <row r="791" spans="1:31" ht="16.2" thickBo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71"/>
      <c r="M791" s="71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</row>
    <row r="792" spans="1:31" ht="16.2" thickBo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71"/>
      <c r="M792" s="71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</row>
    <row r="793" spans="1:31" ht="16.2" thickBo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71"/>
      <c r="M793" s="71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</row>
    <row r="794" spans="1:31" ht="16.2" thickBo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71"/>
      <c r="M794" s="71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</row>
    <row r="795" spans="1:31" ht="16.2" thickBo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71"/>
      <c r="M795" s="71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</row>
    <row r="796" spans="1:31" ht="16.2" thickBo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71"/>
      <c r="M796" s="71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</row>
    <row r="797" spans="1:31" ht="16.2" thickBo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71"/>
      <c r="M797" s="71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</row>
    <row r="798" spans="1:31" ht="16.2" thickBo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71"/>
      <c r="M798" s="71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</row>
    <row r="799" spans="1:31" ht="16.2" thickBo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71"/>
      <c r="M799" s="71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</row>
    <row r="800" spans="1:31" ht="16.2" thickBo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71"/>
      <c r="M800" s="71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</row>
    <row r="801" spans="1:31" ht="16.2" thickBo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71"/>
      <c r="M801" s="71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</row>
    <row r="802" spans="1:31" ht="16.2" thickBo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71"/>
      <c r="M802" s="71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</row>
    <row r="803" spans="1:31" ht="16.2" thickBo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71"/>
      <c r="M803" s="71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</row>
    <row r="804" spans="1:31" ht="16.2" thickBo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71"/>
      <c r="M804" s="71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</row>
    <row r="805" spans="1:31" ht="16.2" thickBo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71"/>
      <c r="M805" s="71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</row>
    <row r="806" spans="1:31" ht="16.2" thickBo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71"/>
      <c r="M806" s="71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</row>
    <row r="807" spans="1:31" ht="16.2" thickBo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71"/>
      <c r="M807" s="71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</row>
    <row r="808" spans="1:31" ht="16.2" thickBo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71"/>
      <c r="M808" s="71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</row>
    <row r="809" spans="1:31" ht="16.2" thickBo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71"/>
      <c r="M809" s="71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</row>
    <row r="810" spans="1:31" ht="16.2" thickBo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71"/>
      <c r="M810" s="71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</row>
    <row r="811" spans="1:31" ht="16.2" thickBo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71"/>
      <c r="M811" s="71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</row>
    <row r="812" spans="1:31" ht="16.2" thickBo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71"/>
      <c r="M812" s="71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</row>
    <row r="813" spans="1:31" ht="16.2" thickBo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71"/>
      <c r="M813" s="71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</row>
    <row r="814" spans="1:31" ht="16.2" thickBo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71"/>
      <c r="M814" s="71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</row>
    <row r="815" spans="1:31" ht="16.2" thickBo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71"/>
      <c r="M815" s="71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</row>
    <row r="816" spans="1:31" ht="16.2" thickBo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71"/>
      <c r="M816" s="71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</row>
    <row r="817" spans="1:31" ht="16.2" thickBo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71"/>
      <c r="M817" s="71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</row>
    <row r="818" spans="1:31" ht="16.2" thickBo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71"/>
      <c r="M818" s="71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</row>
    <row r="819" spans="1:31" ht="16.2" thickBo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71"/>
      <c r="M819" s="71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</row>
    <row r="820" spans="1:31" ht="16.2" thickBo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71"/>
      <c r="M820" s="71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</row>
    <row r="821" spans="1:31" ht="16.2" thickBo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71"/>
      <c r="M821" s="71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</row>
    <row r="822" spans="1:31" ht="16.2" thickBo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71"/>
      <c r="M822" s="71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</row>
    <row r="823" spans="1:31" ht="16.2" thickBo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71"/>
      <c r="M823" s="71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</row>
    <row r="824" spans="1:31" ht="16.2" thickBo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71"/>
      <c r="M824" s="71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</row>
    <row r="825" spans="1:31" ht="16.2" thickBo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71"/>
      <c r="M825" s="71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</row>
    <row r="826" spans="1:31" ht="16.2" thickBo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71"/>
      <c r="M826" s="71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</row>
    <row r="827" spans="1:31" ht="16.2" thickBo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71"/>
      <c r="M827" s="71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</row>
    <row r="828" spans="1:31" ht="16.2" thickBo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71"/>
      <c r="M828" s="71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</row>
    <row r="829" spans="1:31" ht="16.2" thickBo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71"/>
      <c r="M829" s="71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</row>
    <row r="830" spans="1:31" ht="16.2" thickBo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71"/>
      <c r="M830" s="71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</row>
    <row r="831" spans="1:31" ht="16.2" thickBo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71"/>
      <c r="M831" s="71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</row>
    <row r="832" spans="1:31" ht="16.2" thickBo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71"/>
      <c r="M832" s="71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</row>
    <row r="833" spans="1:31" ht="16.2" thickBo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71"/>
      <c r="M833" s="71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</row>
    <row r="834" spans="1:31" ht="16.2" thickBo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71"/>
      <c r="M834" s="71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</row>
    <row r="835" spans="1:31" ht="16.2" thickBo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71"/>
      <c r="M835" s="71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</row>
    <row r="836" spans="1:31" ht="16.2" thickBo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71"/>
      <c r="M836" s="71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</row>
    <row r="837" spans="1:31" ht="16.2" thickBo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71"/>
      <c r="M837" s="71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</row>
    <row r="838" spans="1:31" ht="16.2" thickBo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71"/>
      <c r="M838" s="71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</row>
    <row r="839" spans="1:31" ht="16.2" thickBo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71"/>
      <c r="M839" s="71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</row>
    <row r="840" spans="1:31" ht="16.2" thickBo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71"/>
      <c r="M840" s="71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</row>
    <row r="841" spans="1:31" ht="16.2" thickBo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71"/>
      <c r="M841" s="71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</row>
    <row r="842" spans="1:31" ht="16.2" thickBo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71"/>
      <c r="M842" s="71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</row>
    <row r="843" spans="1:31" ht="16.2" thickBo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71"/>
      <c r="M843" s="71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</row>
    <row r="844" spans="1:31" ht="16.2" thickBo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71"/>
      <c r="M844" s="71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</row>
    <row r="845" spans="1:31" ht="16.2" thickBo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71"/>
      <c r="M845" s="71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</row>
    <row r="846" spans="1:31" ht="16.2" thickBo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71"/>
      <c r="M846" s="71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</row>
    <row r="847" spans="1:31" ht="16.2" thickBo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71"/>
      <c r="M847" s="71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</row>
    <row r="848" spans="1:31" ht="16.2" thickBo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71"/>
      <c r="M848" s="71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</row>
    <row r="849" spans="1:31" ht="16.2" thickBo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71"/>
      <c r="M849" s="71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</row>
    <row r="850" spans="1:31" ht="16.2" thickBo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71"/>
      <c r="M850" s="71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</row>
    <row r="851" spans="1:31" ht="16.2" thickBo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71"/>
      <c r="M851" s="71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</row>
    <row r="852" spans="1:31" ht="16.2" thickBo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71"/>
      <c r="M852" s="71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</row>
    <row r="853" spans="1:31" ht="16.2" thickBo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71"/>
      <c r="M853" s="71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</row>
    <row r="854" spans="1:31" ht="16.2" thickBo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71"/>
      <c r="M854" s="71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</row>
    <row r="855" spans="1:31" ht="16.2" thickBo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71"/>
      <c r="M855" s="71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</row>
    <row r="856" spans="1:31" ht="16.2" thickBo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71"/>
      <c r="M856" s="71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</row>
    <row r="857" spans="1:31" ht="16.2" thickBo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71"/>
      <c r="M857" s="71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</row>
    <row r="858" spans="1:31" ht="16.2" thickBo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71"/>
      <c r="M858" s="71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</row>
    <row r="859" spans="1:31" ht="16.2" thickBo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71"/>
      <c r="M859" s="71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</row>
    <row r="860" spans="1:31" ht="16.2" thickBo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71"/>
      <c r="M860" s="71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</row>
    <row r="861" spans="1:31" ht="16.2" thickBo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71"/>
      <c r="M861" s="71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</row>
    <row r="862" spans="1:31" ht="16.2" thickBo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71"/>
      <c r="M862" s="71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</row>
    <row r="863" spans="1:31" ht="16.2" thickBo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71"/>
      <c r="M863" s="71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</row>
    <row r="864" spans="1:31" ht="16.2" thickBo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71"/>
      <c r="M864" s="71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</row>
    <row r="865" spans="1:31" ht="16.2" thickBo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71"/>
      <c r="M865" s="71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</row>
    <row r="866" spans="1:31" ht="16.2" thickBo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71"/>
      <c r="M866" s="71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</row>
    <row r="867" spans="1:31" ht="16.2" thickBo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71"/>
      <c r="M867" s="71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</row>
    <row r="868" spans="1:31" ht="16.2" thickBo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71"/>
      <c r="M868" s="71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</row>
    <row r="869" spans="1:31" ht="16.2" thickBo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71"/>
      <c r="M869" s="71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</row>
    <row r="870" spans="1:31" ht="16.2" thickBo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71"/>
      <c r="M870" s="71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</row>
    <row r="871" spans="1:31" ht="16.2" thickBo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71"/>
      <c r="M871" s="71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</row>
    <row r="872" spans="1:31" ht="16.2" thickBo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71"/>
      <c r="M872" s="71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</row>
    <row r="873" spans="1:31" ht="16.2" thickBo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71"/>
      <c r="M873" s="71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</row>
    <row r="874" spans="1:31" ht="16.2" thickBo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71"/>
      <c r="M874" s="71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</row>
    <row r="875" spans="1:31" ht="16.2" thickBo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71"/>
      <c r="M875" s="71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</row>
    <row r="876" spans="1:31" ht="16.2" thickBo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71"/>
      <c r="M876" s="71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</row>
    <row r="877" spans="1:31" ht="16.2" thickBo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71"/>
      <c r="M877" s="71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</row>
    <row r="878" spans="1:31" ht="16.2" thickBo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71"/>
      <c r="M878" s="71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</row>
    <row r="879" spans="1:31" ht="16.2" thickBo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71"/>
      <c r="M879" s="71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</row>
    <row r="880" spans="1:31" ht="16.2" thickBo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71"/>
      <c r="M880" s="71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</row>
    <row r="881" spans="1:31" ht="16.2" thickBo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71"/>
      <c r="M881" s="71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</row>
    <row r="882" spans="1:31" ht="16.2" thickBo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71"/>
      <c r="M882" s="71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</row>
    <row r="883" spans="1:31" ht="16.2" thickBo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71"/>
      <c r="M883" s="71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</row>
    <row r="884" spans="1:31" ht="16.2" thickBo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71"/>
      <c r="M884" s="71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</row>
    <row r="885" spans="1:31" ht="16.2" thickBo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71"/>
      <c r="M885" s="71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</row>
    <row r="886" spans="1:31" ht="16.2" thickBo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71"/>
      <c r="M886" s="71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</row>
    <row r="887" spans="1:31" ht="16.2" thickBo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71"/>
      <c r="M887" s="71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</row>
    <row r="888" spans="1:31" ht="16.2" thickBo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71"/>
      <c r="M888" s="71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</row>
    <row r="889" spans="1:31" ht="16.2" thickBo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71"/>
      <c r="M889" s="71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</row>
    <row r="890" spans="1:31" ht="16.2" thickBo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71"/>
      <c r="M890" s="71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</row>
    <row r="891" spans="1:31" ht="16.2" thickBo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71"/>
      <c r="M891" s="71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</row>
    <row r="892" spans="1:31" ht="16.2" thickBo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71"/>
      <c r="M892" s="71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</row>
    <row r="893" spans="1:31" ht="16.2" thickBo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71"/>
      <c r="M893" s="71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</row>
    <row r="894" spans="1:31" ht="16.2" thickBo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71"/>
      <c r="M894" s="71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</row>
    <row r="895" spans="1:31" ht="16.2" thickBo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71"/>
      <c r="M895" s="71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</row>
    <row r="896" spans="1:31" ht="16.2" thickBo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71"/>
      <c r="M896" s="71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</row>
    <row r="897" spans="1:31" ht="16.2" thickBo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71"/>
      <c r="M897" s="71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</row>
    <row r="898" spans="1:31" ht="16.2" thickBo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71"/>
      <c r="M898" s="71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</row>
    <row r="899" spans="1:31" ht="16.2" thickBo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71"/>
      <c r="M899" s="71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</row>
    <row r="900" spans="1:31" ht="16.2" thickBo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71"/>
      <c r="M900" s="71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</row>
    <row r="901" spans="1:31" ht="16.2" thickBo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71"/>
      <c r="M901" s="71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</row>
    <row r="902" spans="1:31" ht="16.2" thickBo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71"/>
      <c r="M902" s="71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</row>
    <row r="903" spans="1:31" ht="16.2" thickBo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71"/>
      <c r="M903" s="71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</row>
    <row r="904" spans="1:31" ht="16.2" thickBo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71"/>
      <c r="M904" s="71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</row>
    <row r="905" spans="1:31" ht="16.2" thickBo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71"/>
      <c r="M905" s="71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</row>
    <row r="906" spans="1:31" ht="16.2" thickBo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71"/>
      <c r="M906" s="71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</row>
    <row r="907" spans="1:31" ht="16.2" thickBo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71"/>
      <c r="M907" s="71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</row>
    <row r="908" spans="1:31" ht="16.2" thickBo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71"/>
      <c r="M908" s="71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</row>
    <row r="909" spans="1:31" ht="16.2" thickBo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71"/>
      <c r="M909" s="71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</row>
    <row r="910" spans="1:31" ht="16.2" thickBo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71"/>
      <c r="M910" s="71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</row>
    <row r="911" spans="1:31" ht="16.2" thickBo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71"/>
      <c r="M911" s="71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</row>
    <row r="912" spans="1:31" ht="16.2" thickBo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71"/>
      <c r="M912" s="71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</row>
    <row r="913" spans="1:31" ht="16.2" thickBo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71"/>
      <c r="M913" s="71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</row>
    <row r="914" spans="1:31" ht="16.2" thickBo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71"/>
      <c r="M914" s="71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</row>
    <row r="915" spans="1:31" ht="16.2" thickBo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71"/>
      <c r="M915" s="71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</row>
    <row r="916" spans="1:31" ht="16.2" thickBo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71"/>
      <c r="M916" s="71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</row>
    <row r="917" spans="1:31" ht="16.2" thickBo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71"/>
      <c r="M917" s="71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</row>
    <row r="918" spans="1:31" ht="16.2" thickBo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71"/>
      <c r="M918" s="71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</row>
    <row r="919" spans="1:31" ht="16.2" thickBo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71"/>
      <c r="M919" s="71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</row>
    <row r="920" spans="1:31" ht="16.2" thickBo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71"/>
      <c r="M920" s="71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</row>
    <row r="921" spans="1:31" ht="16.2" thickBo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71"/>
      <c r="M921" s="71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</row>
    <row r="922" spans="1:31" ht="16.2" thickBo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71"/>
      <c r="M922" s="71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</row>
    <row r="923" spans="1:31" ht="16.2" thickBo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71"/>
      <c r="M923" s="71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</row>
    <row r="924" spans="1:31" ht="16.2" thickBo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71"/>
      <c r="M924" s="71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</row>
    <row r="925" spans="1:31" ht="16.2" thickBo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71"/>
      <c r="M925" s="71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</row>
    <row r="926" spans="1:31" ht="16.2" thickBo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71"/>
      <c r="M926" s="71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</row>
    <row r="927" spans="1:31" ht="16.2" thickBo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71"/>
      <c r="M927" s="71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</row>
    <row r="928" spans="1:31" ht="16.2" thickBo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71"/>
      <c r="M928" s="71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</row>
    <row r="929" spans="1:31" ht="16.2" thickBo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71"/>
      <c r="M929" s="71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</row>
    <row r="930" spans="1:31" ht="16.2" thickBo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71"/>
      <c r="M930" s="71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</row>
    <row r="931" spans="1:31" ht="16.2" thickBo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71"/>
      <c r="M931" s="71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</row>
    <row r="932" spans="1:31" ht="16.2" thickBo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71"/>
      <c r="M932" s="71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</row>
    <row r="933" spans="1:31" ht="16.2" thickBo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71"/>
      <c r="M933" s="71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</row>
    <row r="934" spans="1:31" ht="16.2" thickBo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71"/>
      <c r="M934" s="71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</row>
    <row r="935" spans="1:31" ht="16.2" thickBo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71"/>
      <c r="M935" s="71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</row>
    <row r="936" spans="1:31" ht="16.2" thickBo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71"/>
      <c r="M936" s="71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</row>
    <row r="937" spans="1:31" ht="16.2" thickBo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71"/>
      <c r="M937" s="71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</row>
    <row r="938" spans="1:31" ht="16.2" thickBo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71"/>
      <c r="M938" s="71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</row>
    <row r="939" spans="1:31" ht="16.2" thickBo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71"/>
      <c r="M939" s="71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</row>
    <row r="940" spans="1:31" ht="16.2" thickBo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71"/>
      <c r="M940" s="71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</row>
    <row r="941" spans="1:31" ht="16.2" thickBo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71"/>
      <c r="M941" s="71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</row>
    <row r="942" spans="1:31" ht="16.2" thickBo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71"/>
      <c r="M942" s="71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</row>
    <row r="943" spans="1:31" ht="16.2" thickBo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71"/>
      <c r="M943" s="71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</row>
    <row r="944" spans="1:31" ht="16.2" thickBo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71"/>
      <c r="M944" s="71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</row>
    <row r="945" spans="1:31" ht="16.2" thickBo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71"/>
      <c r="M945" s="71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</row>
    <row r="946" spans="1:31" ht="16.2" thickBo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71"/>
      <c r="M946" s="71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</row>
    <row r="947" spans="1:31" ht="16.2" thickBo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71"/>
      <c r="M947" s="71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</row>
    <row r="948" spans="1:31" ht="16.2" thickBo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71"/>
      <c r="M948" s="71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</row>
    <row r="949" spans="1:31" ht="16.2" thickBo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71"/>
      <c r="M949" s="71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</row>
    <row r="950" spans="1:31" ht="16.2" thickBo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71"/>
      <c r="M950" s="71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</row>
    <row r="951" spans="1:31" ht="16.2" thickBo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71"/>
      <c r="M951" s="71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</row>
    <row r="952" spans="1:31" ht="16.2" thickBo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71"/>
      <c r="M952" s="71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</row>
    <row r="953" spans="1:31" ht="16.2" thickBo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71"/>
      <c r="M953" s="71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</row>
    <row r="954" spans="1:31" ht="16.2" thickBo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71"/>
      <c r="M954" s="71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</row>
    <row r="955" spans="1:31" ht="16.2" thickBo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71"/>
      <c r="M955" s="71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</row>
    <row r="956" spans="1:31" ht="16.2" thickBo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71"/>
      <c r="M956" s="71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</row>
    <row r="957" spans="1:31" ht="16.2" thickBo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71"/>
      <c r="M957" s="71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</row>
    <row r="958" spans="1:31" ht="16.2" thickBo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71"/>
      <c r="M958" s="71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</row>
    <row r="959" spans="1:31" ht="16.2" thickBo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71"/>
      <c r="M959" s="71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</row>
    <row r="960" spans="1:31" ht="16.2" thickBo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71"/>
      <c r="M960" s="71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</row>
    <row r="961" spans="1:31" ht="16.2" thickBo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71"/>
      <c r="M961" s="71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</row>
    <row r="962" spans="1:31" ht="16.2" thickBo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71"/>
      <c r="M962" s="71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</row>
    <row r="963" spans="1:31" ht="16.2" thickBo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71"/>
      <c r="M963" s="71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</row>
    <row r="964" spans="1:31" ht="16.2" thickBo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71"/>
      <c r="M964" s="71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</row>
    <row r="965" spans="1:31" ht="16.2" thickBo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71"/>
      <c r="M965" s="71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</row>
    <row r="966" spans="1:31" ht="16.2" thickBo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71"/>
      <c r="M966" s="71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</row>
    <row r="967" spans="1:31" ht="16.2" thickBo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71"/>
      <c r="M967" s="71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</row>
    <row r="968" spans="1:31" ht="16.2" thickBo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71"/>
      <c r="M968" s="71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</row>
    <row r="969" spans="1:31" ht="16.2" thickBo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71"/>
      <c r="M969" s="71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</row>
    <row r="970" spans="1:31" ht="16.2" thickBo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71"/>
      <c r="M970" s="71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</row>
    <row r="971" spans="1:31" ht="16.2" thickBo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71"/>
      <c r="M971" s="71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</row>
    <row r="972" spans="1:31" ht="16.2" thickBo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71"/>
      <c r="M972" s="71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</row>
    <row r="973" spans="1:31" ht="16.2" thickBo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71"/>
      <c r="M973" s="71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</row>
    <row r="974" spans="1:31" ht="16.2" thickBo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71"/>
      <c r="M974" s="71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</row>
    <row r="975" spans="1:31" ht="16.2" thickBo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71"/>
      <c r="M975" s="71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</row>
    <row r="976" spans="1:31" ht="16.2" thickBo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71"/>
      <c r="M976" s="71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</row>
    <row r="977" spans="1:31" ht="16.2" thickBo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71"/>
      <c r="M977" s="71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</row>
    <row r="978" spans="1:31" ht="16.2" thickBo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71"/>
      <c r="M978" s="71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</row>
    <row r="979" spans="1:31" ht="16.2" thickBo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71"/>
      <c r="M979" s="71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</row>
    <row r="980" spans="1:31" ht="16.2" thickBo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71"/>
      <c r="M980" s="71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</row>
    <row r="981" spans="1:31" ht="16.2" thickBo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71"/>
      <c r="M981" s="71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</row>
    <row r="982" spans="1:31" ht="16.2" thickBo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71"/>
      <c r="M982" s="71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</row>
    <row r="983" spans="1:31" ht="16.2" thickBo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71"/>
      <c r="M983" s="71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</row>
    <row r="984" spans="1:31" ht="16.2" thickBo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71"/>
      <c r="M984" s="71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</row>
    <row r="985" spans="1:31" ht="16.2" thickBo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71"/>
      <c r="M985" s="71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</row>
    <row r="986" spans="1:31" ht="16.2" thickBo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71"/>
      <c r="M986" s="71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</row>
    <row r="987" spans="1:31" ht="16.2" thickBo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71"/>
      <c r="M987" s="71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</row>
    <row r="988" spans="1:31" ht="16.2" thickBo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71"/>
      <c r="M988" s="71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</row>
    <row r="989" spans="1:31" ht="16.2" thickBo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71"/>
      <c r="M989" s="71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</row>
    <row r="990" spans="1:31" ht="16.2" thickBo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71"/>
      <c r="M990" s="71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</row>
    <row r="991" spans="1:31" ht="16.2" thickBo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71"/>
      <c r="M991" s="71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</row>
    <row r="992" spans="1:31" ht="16.2" thickBo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71"/>
      <c r="M992" s="71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</row>
    <row r="993" spans="1:31" ht="16.2" thickBo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71"/>
      <c r="M993" s="71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</row>
    <row r="994" spans="1:31" ht="16.2" thickBo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71"/>
      <c r="M994" s="71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</row>
    <row r="995" spans="1:31" ht="16.2" thickBo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71"/>
      <c r="M995" s="71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</row>
    <row r="996" spans="1:31" ht="16.2" thickBo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71"/>
      <c r="M996" s="71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</row>
    <row r="997" spans="1:31" ht="16.2" thickBo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71"/>
      <c r="M997" s="71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</row>
    <row r="998" spans="1:31" ht="16.2" thickBo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71"/>
      <c r="M998" s="71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</row>
    <row r="999" spans="1:31" ht="16.2" thickBo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71"/>
      <c r="M999" s="71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</row>
    <row r="1000" spans="1:31" ht="16.2" thickBo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71"/>
      <c r="M1000" s="71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</row>
  </sheetData>
  <mergeCells count="1">
    <mergeCell ref="A1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B1" workbookViewId="0">
      <selection activeCell="L14" sqref="L14"/>
    </sheetView>
  </sheetViews>
  <sheetFormatPr defaultRowHeight="15.6"/>
  <cols>
    <col min="1" max="1" width="11.21875" style="54" customWidth="1"/>
    <col min="2" max="2" width="18" style="54" customWidth="1"/>
    <col min="3" max="3" width="9.88671875" style="54" customWidth="1"/>
    <col min="4" max="4" width="19.33203125" style="54" customWidth="1"/>
    <col min="5" max="5" width="17" style="54" customWidth="1"/>
    <col min="6" max="6" width="13.44140625" style="54" customWidth="1"/>
    <col min="7" max="7" width="13.77734375" style="54" customWidth="1"/>
    <col min="8" max="8" width="17.44140625" style="54" customWidth="1"/>
    <col min="9" max="9" width="10.77734375" style="54" customWidth="1"/>
    <col min="10" max="10" width="16.88671875" style="54" customWidth="1"/>
    <col min="11" max="11" width="15.109375" style="54" customWidth="1"/>
    <col min="12" max="13" width="8.88671875" style="54"/>
    <col min="14" max="14" width="10" style="54" bestFit="1" customWidth="1"/>
    <col min="15" max="15" width="8.88671875" style="54"/>
    <col min="16" max="16" width="15.109375" style="54" bestFit="1" customWidth="1"/>
    <col min="17" max="16384" width="8.88671875" style="54"/>
  </cols>
  <sheetData>
    <row r="1" spans="1:16">
      <c r="A1" s="94" t="s">
        <v>513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N2" s="7" t="s">
        <v>472</v>
      </c>
      <c r="O2" s="50" t="s">
        <v>468</v>
      </c>
      <c r="P2" s="48" t="s">
        <v>475</v>
      </c>
    </row>
    <row r="3" spans="1:16" ht="18">
      <c r="A3" s="51" t="s">
        <v>22</v>
      </c>
      <c r="B3" s="51" t="s">
        <v>467</v>
      </c>
      <c r="C3" s="51" t="s">
        <v>468</v>
      </c>
      <c r="D3" s="51" t="s">
        <v>469</v>
      </c>
      <c r="E3" s="51" t="s">
        <v>470</v>
      </c>
      <c r="F3" s="51" t="s">
        <v>471</v>
      </c>
      <c r="G3" s="51" t="s">
        <v>472</v>
      </c>
      <c r="H3" s="51" t="s">
        <v>473</v>
      </c>
      <c r="I3" s="51" t="s">
        <v>474</v>
      </c>
      <c r="J3" s="51" t="s">
        <v>475</v>
      </c>
      <c r="K3" s="51" t="s">
        <v>476</v>
      </c>
      <c r="N3" s="72" t="s">
        <v>480</v>
      </c>
      <c r="O3" s="72" t="s">
        <v>478</v>
      </c>
      <c r="P3" s="72" t="s">
        <v>483</v>
      </c>
    </row>
    <row r="4" spans="1:16">
      <c r="A4" s="72">
        <v>43831</v>
      </c>
      <c r="B4" s="72" t="s">
        <v>477</v>
      </c>
      <c r="C4" s="72"/>
      <c r="D4" s="72"/>
      <c r="E4" s="72" t="s">
        <v>479</v>
      </c>
      <c r="F4" s="72">
        <v>0</v>
      </c>
      <c r="G4" s="72"/>
      <c r="H4" s="72" t="s">
        <v>481</v>
      </c>
      <c r="I4" s="72" t="s">
        <v>482</v>
      </c>
      <c r="J4" s="72"/>
      <c r="K4" s="72">
        <v>0</v>
      </c>
      <c r="N4" s="72" t="s">
        <v>496</v>
      </c>
      <c r="O4" s="72" t="s">
        <v>493</v>
      </c>
      <c r="P4" s="72" t="s">
        <v>488</v>
      </c>
    </row>
    <row r="5" spans="1:16">
      <c r="A5" s="72">
        <v>43833</v>
      </c>
      <c r="B5" s="72" t="s">
        <v>484</v>
      </c>
      <c r="C5" s="72"/>
      <c r="D5" s="72"/>
      <c r="E5" s="72" t="s">
        <v>485</v>
      </c>
      <c r="F5" s="72">
        <v>0.5</v>
      </c>
      <c r="G5" s="72"/>
      <c r="H5" s="72" t="s">
        <v>486</v>
      </c>
      <c r="I5" s="72" t="s">
        <v>487</v>
      </c>
      <c r="J5" s="72"/>
      <c r="K5" s="72">
        <v>3367</v>
      </c>
      <c r="N5" s="73"/>
      <c r="O5" s="73"/>
      <c r="P5" s="72" t="s">
        <v>491</v>
      </c>
    </row>
    <row r="6" spans="1:16">
      <c r="A6" s="72">
        <v>43833</v>
      </c>
      <c r="B6" s="72" t="s">
        <v>489</v>
      </c>
      <c r="C6" s="72"/>
      <c r="D6" s="72"/>
      <c r="E6" s="72" t="s">
        <v>490</v>
      </c>
      <c r="F6" s="72">
        <v>0</v>
      </c>
      <c r="G6" s="72"/>
      <c r="H6" s="72" t="s">
        <v>481</v>
      </c>
      <c r="I6" s="72" t="s">
        <v>487</v>
      </c>
      <c r="J6" s="72"/>
      <c r="K6" s="72">
        <v>0</v>
      </c>
      <c r="N6" s="73"/>
      <c r="O6" s="73"/>
      <c r="P6" s="72" t="s">
        <v>499</v>
      </c>
    </row>
    <row r="7" spans="1:16">
      <c r="A7" s="72">
        <v>43834</v>
      </c>
      <c r="B7" s="72" t="s">
        <v>492</v>
      </c>
      <c r="C7" s="72"/>
      <c r="D7" s="72"/>
      <c r="E7" s="72" t="s">
        <v>494</v>
      </c>
      <c r="F7" s="72">
        <v>0</v>
      </c>
      <c r="G7" s="72"/>
      <c r="H7" s="72" t="s">
        <v>481</v>
      </c>
      <c r="I7" s="72" t="s">
        <v>487</v>
      </c>
      <c r="J7" s="72"/>
      <c r="K7" s="72">
        <v>0</v>
      </c>
      <c r="N7" s="73"/>
      <c r="O7" s="73"/>
      <c r="P7" s="72" t="s">
        <v>501</v>
      </c>
    </row>
    <row r="8" spans="1:16">
      <c r="A8" s="72">
        <v>43837</v>
      </c>
      <c r="B8" s="72" t="s">
        <v>492</v>
      </c>
      <c r="C8" s="72"/>
      <c r="D8" s="72"/>
      <c r="E8" s="72" t="s">
        <v>495</v>
      </c>
      <c r="F8" s="72">
        <v>0</v>
      </c>
      <c r="G8" s="72"/>
      <c r="H8" s="72" t="s">
        <v>481</v>
      </c>
      <c r="I8" s="72" t="s">
        <v>487</v>
      </c>
      <c r="J8" s="72"/>
      <c r="K8" s="72">
        <v>0</v>
      </c>
      <c r="N8" s="73"/>
      <c r="O8" s="73"/>
      <c r="P8" s="72" t="s">
        <v>505</v>
      </c>
    </row>
    <row r="9" spans="1:16">
      <c r="A9" s="72">
        <v>43841</v>
      </c>
      <c r="B9" s="72" t="s">
        <v>484</v>
      </c>
      <c r="C9" s="72"/>
      <c r="D9" s="72"/>
      <c r="E9" s="72" t="s">
        <v>497</v>
      </c>
      <c r="F9" s="72">
        <v>0</v>
      </c>
      <c r="G9" s="72"/>
      <c r="H9" s="72" t="s">
        <v>498</v>
      </c>
      <c r="I9" s="72" t="s">
        <v>482</v>
      </c>
      <c r="J9" s="72"/>
      <c r="K9" s="72">
        <v>132</v>
      </c>
      <c r="N9" s="73"/>
      <c r="O9" s="73"/>
      <c r="P9" s="72" t="s">
        <v>507</v>
      </c>
    </row>
    <row r="10" spans="1:16">
      <c r="A10" s="72">
        <v>43841</v>
      </c>
      <c r="B10" s="72" t="s">
        <v>500</v>
      </c>
      <c r="C10" s="72"/>
      <c r="D10" s="72"/>
      <c r="E10" s="72" t="s">
        <v>497</v>
      </c>
      <c r="F10" s="72">
        <v>3.5</v>
      </c>
      <c r="G10" s="72"/>
      <c r="H10" s="72" t="s">
        <v>486</v>
      </c>
      <c r="I10" s="72" t="s">
        <v>487</v>
      </c>
      <c r="J10" s="72"/>
      <c r="K10" s="72">
        <v>4872</v>
      </c>
      <c r="N10" s="73"/>
      <c r="O10" s="73"/>
      <c r="P10" s="72" t="s">
        <v>509</v>
      </c>
    </row>
    <row r="11" spans="1:16">
      <c r="A11" s="72">
        <v>43842</v>
      </c>
      <c r="B11" s="72" t="s">
        <v>502</v>
      </c>
      <c r="C11" s="72"/>
      <c r="D11" s="72"/>
      <c r="E11" s="72" t="s">
        <v>479</v>
      </c>
      <c r="F11" s="72">
        <v>1.5</v>
      </c>
      <c r="G11" s="72"/>
      <c r="H11" s="72" t="s">
        <v>486</v>
      </c>
      <c r="I11" s="72" t="s">
        <v>503</v>
      </c>
      <c r="J11" s="72"/>
      <c r="K11" s="72">
        <v>1248</v>
      </c>
      <c r="N11" s="73"/>
      <c r="O11" s="73"/>
      <c r="P11" s="72" t="s">
        <v>512</v>
      </c>
    </row>
    <row r="12" spans="1:16">
      <c r="A12" s="72">
        <v>43845</v>
      </c>
      <c r="B12" s="72" t="s">
        <v>484</v>
      </c>
      <c r="C12" s="72"/>
      <c r="D12" s="72"/>
      <c r="E12" s="72" t="s">
        <v>504</v>
      </c>
      <c r="F12" s="72">
        <v>0</v>
      </c>
      <c r="G12" s="72"/>
      <c r="H12" s="72" t="s">
        <v>498</v>
      </c>
      <c r="I12" s="72" t="s">
        <v>482</v>
      </c>
      <c r="J12" s="72"/>
      <c r="K12" s="72">
        <v>29</v>
      </c>
      <c r="N12"/>
      <c r="O12"/>
      <c r="P12"/>
    </row>
    <row r="13" spans="1:16">
      <c r="A13" s="72">
        <v>43846</v>
      </c>
      <c r="B13" s="72" t="s">
        <v>506</v>
      </c>
      <c r="C13" s="72"/>
      <c r="D13" s="72"/>
      <c r="E13" s="72" t="s">
        <v>497</v>
      </c>
      <c r="F13" s="72">
        <v>4.5</v>
      </c>
      <c r="G13" s="72"/>
      <c r="H13" s="72" t="s">
        <v>486</v>
      </c>
      <c r="I13" s="72" t="s">
        <v>482</v>
      </c>
      <c r="J13" s="72"/>
      <c r="K13" s="72">
        <v>2525</v>
      </c>
      <c r="N13"/>
      <c r="O13"/>
      <c r="P13"/>
    </row>
    <row r="14" spans="1:16">
      <c r="A14" s="72">
        <v>43848</v>
      </c>
      <c r="B14" s="72" t="s">
        <v>484</v>
      </c>
      <c r="C14" s="72"/>
      <c r="D14" s="72"/>
      <c r="E14" s="72" t="s">
        <v>494</v>
      </c>
      <c r="F14" s="72">
        <v>0</v>
      </c>
      <c r="G14" s="72"/>
      <c r="H14" s="72" t="s">
        <v>498</v>
      </c>
      <c r="I14" s="72" t="s">
        <v>503</v>
      </c>
      <c r="J14" s="72"/>
      <c r="K14" s="72">
        <v>59</v>
      </c>
      <c r="L14" s="54" t="s">
        <v>514</v>
      </c>
      <c r="N14"/>
      <c r="O14"/>
      <c r="P14"/>
    </row>
    <row r="15" spans="1:16">
      <c r="A15" s="72">
        <v>43853</v>
      </c>
      <c r="B15" s="72" t="s">
        <v>500</v>
      </c>
      <c r="C15" s="72"/>
      <c r="D15" s="72"/>
      <c r="E15" s="72" t="s">
        <v>497</v>
      </c>
      <c r="F15" s="72">
        <v>0</v>
      </c>
      <c r="G15" s="72"/>
      <c r="H15" s="72" t="s">
        <v>508</v>
      </c>
      <c r="I15" s="72" t="s">
        <v>482</v>
      </c>
      <c r="J15" s="72"/>
      <c r="K15" s="72">
        <v>1947</v>
      </c>
      <c r="N15"/>
      <c r="O15"/>
      <c r="P15"/>
    </row>
    <row r="16" spans="1:16">
      <c r="A16" s="72">
        <v>43856</v>
      </c>
      <c r="B16" s="72" t="s">
        <v>489</v>
      </c>
      <c r="C16" s="72"/>
      <c r="D16" s="72"/>
      <c r="E16" s="72" t="s">
        <v>485</v>
      </c>
      <c r="F16" s="72">
        <v>0</v>
      </c>
      <c r="G16" s="72"/>
      <c r="H16" s="72" t="s">
        <v>508</v>
      </c>
      <c r="I16" s="72" t="s">
        <v>487</v>
      </c>
      <c r="J16" s="72"/>
      <c r="K16" s="72">
        <v>2268</v>
      </c>
      <c r="N16"/>
      <c r="O16"/>
      <c r="P16"/>
    </row>
    <row r="17" spans="1:16">
      <c r="A17" s="72">
        <v>43857</v>
      </c>
      <c r="B17" s="72" t="s">
        <v>489</v>
      </c>
      <c r="C17" s="72"/>
      <c r="D17" s="72"/>
      <c r="E17" s="72" t="s">
        <v>479</v>
      </c>
      <c r="F17" s="72">
        <v>0</v>
      </c>
      <c r="G17" s="72"/>
      <c r="H17" s="72" t="s">
        <v>508</v>
      </c>
      <c r="I17" s="72" t="s">
        <v>487</v>
      </c>
      <c r="J17" s="72"/>
      <c r="K17" s="72">
        <v>628</v>
      </c>
      <c r="N17"/>
      <c r="O17"/>
      <c r="P17"/>
    </row>
    <row r="18" spans="1:16">
      <c r="A18" s="72">
        <v>43857</v>
      </c>
      <c r="B18" s="72" t="s">
        <v>489</v>
      </c>
      <c r="C18" s="72"/>
      <c r="D18" s="72"/>
      <c r="E18" s="72" t="s">
        <v>479</v>
      </c>
      <c r="F18" s="72">
        <v>0</v>
      </c>
      <c r="G18" s="72"/>
      <c r="H18" s="72" t="s">
        <v>498</v>
      </c>
      <c r="I18" s="72" t="s">
        <v>503</v>
      </c>
      <c r="J18" s="72"/>
      <c r="K18" s="72">
        <v>77</v>
      </c>
      <c r="N18"/>
      <c r="O18"/>
      <c r="P18"/>
    </row>
    <row r="19" spans="1:16">
      <c r="A19" s="72">
        <v>43857</v>
      </c>
      <c r="B19" s="72" t="s">
        <v>510</v>
      </c>
      <c r="C19" s="72"/>
      <c r="D19" s="72"/>
      <c r="E19" s="72" t="s">
        <v>490</v>
      </c>
      <c r="F19" s="72">
        <v>0</v>
      </c>
      <c r="G19" s="72"/>
      <c r="H19" s="72" t="s">
        <v>498</v>
      </c>
      <c r="I19" s="72" t="s">
        <v>487</v>
      </c>
      <c r="J19" s="72"/>
      <c r="K19" s="72">
        <v>341</v>
      </c>
      <c r="N19"/>
      <c r="O19"/>
      <c r="P19"/>
    </row>
    <row r="20" spans="1:16">
      <c r="A20" s="72">
        <v>43860</v>
      </c>
      <c r="B20" s="72" t="s">
        <v>506</v>
      </c>
      <c r="C20" s="72"/>
      <c r="D20" s="72"/>
      <c r="E20" s="72" t="s">
        <v>479</v>
      </c>
      <c r="F20" s="72">
        <v>0</v>
      </c>
      <c r="G20" s="72"/>
      <c r="H20" s="72" t="s">
        <v>481</v>
      </c>
      <c r="I20" s="72" t="s">
        <v>482</v>
      </c>
      <c r="J20" s="72"/>
      <c r="K20" s="72">
        <v>0</v>
      </c>
      <c r="N20"/>
      <c r="O20"/>
      <c r="P20"/>
    </row>
    <row r="21" spans="1:16">
      <c r="A21" s="72">
        <v>43860</v>
      </c>
      <c r="B21" s="72" t="s">
        <v>511</v>
      </c>
      <c r="C21" s="72"/>
      <c r="D21" s="72"/>
      <c r="E21" s="72" t="s">
        <v>504</v>
      </c>
      <c r="F21" s="72">
        <v>0</v>
      </c>
      <c r="G21" s="72"/>
      <c r="H21" s="72" t="s">
        <v>508</v>
      </c>
      <c r="I21" s="72" t="s">
        <v>487</v>
      </c>
      <c r="J21" s="72"/>
      <c r="K21" s="72">
        <v>2007</v>
      </c>
      <c r="N21"/>
      <c r="O21"/>
      <c r="P21"/>
    </row>
    <row r="22" spans="1:16">
      <c r="A22" s="72">
        <v>43862</v>
      </c>
      <c r="B22" s="72" t="s">
        <v>477</v>
      </c>
      <c r="C22" s="72"/>
      <c r="D22" s="72"/>
      <c r="E22" s="72" t="s">
        <v>497</v>
      </c>
      <c r="F22" s="72">
        <v>0</v>
      </c>
      <c r="G22" s="72"/>
      <c r="H22" s="72" t="s">
        <v>498</v>
      </c>
      <c r="I22" s="72" t="s">
        <v>503</v>
      </c>
      <c r="J22" s="72"/>
      <c r="K22" s="72">
        <v>338</v>
      </c>
      <c r="N22"/>
      <c r="O22"/>
      <c r="P22"/>
    </row>
    <row r="23" spans="1:16">
      <c r="A23" s="72">
        <v>43864</v>
      </c>
      <c r="B23" s="72" t="s">
        <v>506</v>
      </c>
      <c r="C23" s="72"/>
      <c r="D23" s="72"/>
      <c r="E23" s="72" t="s">
        <v>504</v>
      </c>
      <c r="F23" s="72">
        <v>4</v>
      </c>
      <c r="G23" s="72"/>
      <c r="H23" s="72" t="s">
        <v>486</v>
      </c>
      <c r="I23" s="72" t="s">
        <v>503</v>
      </c>
      <c r="J23" s="72"/>
      <c r="K23" s="72">
        <v>1196</v>
      </c>
    </row>
  </sheetData>
  <mergeCells count="1">
    <mergeCell ref="A1:K2"/>
  </mergeCells>
  <dataValidations count="4">
    <dataValidation type="whole" allowBlank="1" showInputMessage="1" showErrorMessage="1" errorTitle="Your Data is Wrong" error="Please try again" sqref="D4">
      <formula1>30</formula1>
      <formula2>50</formula2>
    </dataValidation>
    <dataValidation type="list" allowBlank="1" showInputMessage="1" showErrorMessage="1" sqref="G4:G23">
      <formula1>$N$3:$N$11</formula1>
    </dataValidation>
    <dataValidation type="list" allowBlank="1" showInputMessage="1" showErrorMessage="1" sqref="C4:C23">
      <formula1>$O$3:$O$4</formula1>
    </dataValidation>
    <dataValidation type="list" allowBlank="1" showInputMessage="1" showErrorMessage="1" sqref="J4:J23">
      <formula1>$P$3:$P$11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new york valid gmail</vt:lpstr>
      <vt:lpstr>Food sell</vt:lpstr>
      <vt:lpstr>sellery sheet</vt:lpstr>
      <vt:lpstr>Dhaka Resturant</vt:lpstr>
      <vt:lpstr>Result sheets</vt:lpstr>
      <vt:lpstr>Data Validation</vt:lpstr>
      <vt:lpstr>Category</vt:lpstr>
      <vt:lpstr>City</vt:lpstr>
      <vt:lpstr>Product</vt:lpstr>
      <vt:lpstr>Qty</vt:lpstr>
      <vt:lpstr>Total</vt:lpstr>
      <vt:lpstr>Unitprice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2024-03-24T15:53:29Z</dcterms:modified>
</cp:coreProperties>
</file>