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국기_김소진\훈련생_과제물\0710-브란도-반응형 corporate 제작 - 수정중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" i="1" l="1"/>
  <c r="N32" i="1"/>
  <c r="M32" i="1"/>
  <c r="M31" i="1"/>
  <c r="M30" i="1"/>
  <c r="O28" i="1"/>
  <c r="N28" i="1"/>
  <c r="M28" i="1"/>
  <c r="M27" i="1"/>
  <c r="M26" i="1"/>
  <c r="O24" i="1"/>
  <c r="N24" i="1"/>
  <c r="M24" i="1"/>
  <c r="M23" i="1"/>
  <c r="M22" i="1"/>
  <c r="O19" i="1"/>
  <c r="N19" i="1"/>
  <c r="M19" i="1"/>
  <c r="M18" i="1"/>
  <c r="M17" i="1"/>
  <c r="O15" i="1"/>
  <c r="N15" i="1"/>
  <c r="M15" i="1"/>
  <c r="M14" i="1"/>
  <c r="M13" i="1"/>
  <c r="O11" i="1"/>
  <c r="N11" i="1"/>
  <c r="M11" i="1"/>
  <c r="M10" i="1"/>
  <c r="M9" i="1"/>
  <c r="I9" i="1" l="1"/>
  <c r="J9" i="1" s="1"/>
  <c r="H10" i="1" s="1"/>
  <c r="I10" i="1" s="1"/>
  <c r="U17" i="1" l="1"/>
  <c r="U20" i="1" s="1"/>
  <c r="T17" i="1"/>
  <c r="T20" i="1" s="1"/>
  <c r="S17" i="1"/>
  <c r="R17" i="1"/>
  <c r="R12" i="1"/>
  <c r="R13" i="1" s="1"/>
  <c r="S13" i="1" s="1"/>
  <c r="S9" i="1"/>
  <c r="T9" i="1" s="1"/>
  <c r="S4" i="1"/>
  <c r="T4" i="1" s="1"/>
  <c r="U4" i="1" s="1"/>
  <c r="R20" i="1" l="1"/>
  <c r="S20" i="1"/>
  <c r="T18" i="1"/>
  <c r="T19" i="1" s="1"/>
  <c r="U18" i="1"/>
  <c r="U19" i="1" s="1"/>
  <c r="R18" i="1"/>
  <c r="R19" i="1" s="1"/>
  <c r="S18" i="1"/>
  <c r="S19" i="1" s="1"/>
  <c r="N7" i="1" l="1"/>
  <c r="O7" i="1" s="1"/>
  <c r="N4" i="1"/>
  <c r="O4" i="1" s="1"/>
  <c r="I4" i="1" l="1"/>
  <c r="J4" i="1" s="1"/>
  <c r="H7" i="1" s="1"/>
  <c r="I7" i="1" s="1"/>
  <c r="I3" i="1"/>
  <c r="J3" i="1" s="1"/>
  <c r="H4" i="1"/>
  <c r="C14" i="1" l="1"/>
  <c r="D14" i="1" s="1"/>
  <c r="C16" i="1"/>
  <c r="A16" i="1"/>
  <c r="C9" i="1"/>
  <c r="D9" i="1" s="1"/>
  <c r="C11" i="1"/>
  <c r="A11" i="1"/>
  <c r="A6" i="1" l="1"/>
  <c r="C6" i="1" s="1"/>
  <c r="C3" i="1" s="1"/>
  <c r="D3" i="1" s="1"/>
</calcChain>
</file>

<file path=xl/sharedStrings.xml><?xml version="1.0" encoding="utf-8"?>
<sst xmlns="http://schemas.openxmlformats.org/spreadsheetml/2006/main" count="65" uniqueCount="47">
  <si>
    <t>title 높이</t>
    <phoneticPr fontId="2" type="noConversion"/>
  </si>
  <si>
    <t>전체 높이</t>
    <phoneticPr fontId="2" type="noConversion"/>
  </si>
  <si>
    <t>전체 높이 - title 높이</t>
    <phoneticPr fontId="2" type="noConversion"/>
  </si>
  <si>
    <t>top값(백분율)</t>
    <phoneticPr fontId="2" type="noConversion"/>
  </si>
  <si>
    <t>section1</t>
    <phoneticPr fontId="2" type="noConversion"/>
  </si>
  <si>
    <t>top값(px)</t>
    <phoneticPr fontId="2" type="noConversion"/>
  </si>
  <si>
    <t>너비:1830px일때 높이</t>
    <phoneticPr fontId="2" type="noConversion"/>
  </si>
  <si>
    <t>너비:766px일때 높이</t>
    <phoneticPr fontId="2" type="noConversion"/>
  </si>
  <si>
    <t>너비:1903px일때 높이</t>
    <phoneticPr fontId="2" type="noConversion"/>
  </si>
  <si>
    <t>전체 너비</t>
    <phoneticPr fontId="2" type="noConversion"/>
  </si>
  <si>
    <t>오른쪽 이미지 너비</t>
    <phoneticPr fontId="2" type="noConversion"/>
  </si>
  <si>
    <t>왼쪽 이미지 너비</t>
    <phoneticPr fontId="2" type="noConversion"/>
  </si>
  <si>
    <t>백분율</t>
    <phoneticPr fontId="2" type="noConversion"/>
  </si>
  <si>
    <t>.content ul li &gt; div 너비</t>
    <phoneticPr fontId="2" type="noConversion"/>
  </si>
  <si>
    <t>.content ul li &gt; div div padding 값</t>
    <phoneticPr fontId="2" type="noConversion"/>
  </si>
  <si>
    <t>section2</t>
    <phoneticPr fontId="2" type="noConversion"/>
  </si>
  <si>
    <t>strongdml 폰트 size</t>
    <phoneticPr fontId="2" type="noConversion"/>
  </si>
  <si>
    <t>padding 값</t>
    <phoneticPr fontId="2" type="noConversion"/>
  </si>
  <si>
    <t>왼쪽 텍스트 높이</t>
    <phoneticPr fontId="2" type="noConversion"/>
  </si>
  <si>
    <t>왼쪽 텍스트 너비</t>
    <phoneticPr fontId="2" type="noConversion"/>
  </si>
  <si>
    <t>section3</t>
    <phoneticPr fontId="2" type="noConversion"/>
  </si>
  <si>
    <t>section9</t>
    <phoneticPr fontId="2" type="noConversion"/>
  </si>
  <si>
    <t>.image-caption의 높이</t>
    <phoneticPr fontId="2" type="noConversion"/>
  </si>
  <si>
    <t>.image-caption &gt; div a의 padding 값</t>
    <phoneticPr fontId="2" type="noConversion"/>
  </si>
  <si>
    <t>strong의 padding-bottom</t>
    <phoneticPr fontId="2" type="noConversion"/>
  </si>
  <si>
    <t>small의 폰트 size</t>
    <phoneticPr fontId="2" type="noConversion"/>
  </si>
  <si>
    <t>.image-wrap a img의 실제 이미지 크기</t>
    <phoneticPr fontId="2" type="noConversion"/>
  </si>
  <si>
    <t>가로 크기(px)</t>
    <phoneticPr fontId="2" type="noConversion"/>
  </si>
  <si>
    <t>px</t>
    <phoneticPr fontId="2" type="noConversion"/>
  </si>
  <si>
    <t>백분율</t>
    <phoneticPr fontId="2" type="noConversion"/>
  </si>
  <si>
    <t>세로 크기(px)</t>
    <phoneticPr fontId="2" type="noConversion"/>
  </si>
  <si>
    <t>.content ul li의 크기</t>
    <phoneticPr fontId="2" type="noConversion"/>
  </si>
  <si>
    <t>전체너비(px)</t>
    <phoneticPr fontId="2" type="noConversion"/>
  </si>
  <si>
    <t>가로크기(px)</t>
    <phoneticPr fontId="2" type="noConversion"/>
  </si>
  <si>
    <t>세로크기(px)</t>
    <phoneticPr fontId="2" type="noConversion"/>
  </si>
  <si>
    <t>칸 수</t>
    <phoneticPr fontId="2" type="noConversion"/>
  </si>
  <si>
    <t>칸의 이미지 한 개 당 너비(px)</t>
    <phoneticPr fontId="2" type="noConversion"/>
  </si>
  <si>
    <t>백분율 너비(%)</t>
    <phoneticPr fontId="2" type="noConversion"/>
  </si>
  <si>
    <t>칸의 이미지 한 개 당 높이(px)</t>
    <phoneticPr fontId="2" type="noConversion"/>
  </si>
  <si>
    <t>li의 2개 높이</t>
    <phoneticPr fontId="2" type="noConversion"/>
  </si>
  <si>
    <t>여백</t>
    <phoneticPr fontId="2" type="noConversion"/>
  </si>
  <si>
    <t>해상도 1200px일 때</t>
    <phoneticPr fontId="2" type="noConversion"/>
  </si>
  <si>
    <t>해상도 784px일 때</t>
    <phoneticPr fontId="2" type="noConversion"/>
  </si>
  <si>
    <t>해상도 766px일 때</t>
    <phoneticPr fontId="2" type="noConversion"/>
  </si>
  <si>
    <t>li의 4개 높이</t>
    <phoneticPr fontId="2" type="noConversion"/>
  </si>
  <si>
    <t>해상도 505px일 때</t>
    <phoneticPr fontId="2" type="noConversion"/>
  </si>
  <si>
    <t>해상도 352px일 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</si>
</sst>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7" fillId="4" borderId="9" xfId="2" applyFont="1" applyBorder="1">
      <alignment vertical="center"/>
    </xf>
    <xf numFmtId="0" fontId="6" fillId="4" borderId="9" xfId="2" applyFont="1" applyBorder="1">
      <alignment vertical="center"/>
    </xf>
    <xf numFmtId="0" fontId="7" fillId="4" borderId="10" xfId="2" applyFont="1" applyBorder="1">
      <alignment vertical="center"/>
    </xf>
    <xf numFmtId="0" fontId="7" fillId="4" borderId="2" xfId="2" applyFont="1" applyBorder="1">
      <alignment vertical="center"/>
    </xf>
    <xf numFmtId="0" fontId="7" fillId="4" borderId="15" xfId="2" applyFont="1" applyBorder="1">
      <alignment vertical="center"/>
    </xf>
    <xf numFmtId="0" fontId="7" fillId="4" borderId="22" xfId="2" applyFont="1" applyBorder="1">
      <alignment vertical="center"/>
    </xf>
    <xf numFmtId="0" fontId="0" fillId="0" borderId="0" xfId="0" applyBorder="1">
      <alignment vertical="center"/>
    </xf>
    <xf numFmtId="0" fontId="7" fillId="4" borderId="23" xfId="2" applyFont="1" applyBorder="1">
      <alignment vertical="center"/>
    </xf>
    <xf numFmtId="0" fontId="7" fillId="4" borderId="24" xfId="2" applyFont="1" applyBorder="1">
      <alignment vertical="center"/>
    </xf>
    <xf numFmtId="0" fontId="0" fillId="0" borderId="25" xfId="0" applyBorder="1">
      <alignment vertical="center"/>
    </xf>
    <xf numFmtId="0" fontId="6" fillId="4" borderId="28" xfId="2" applyFont="1" applyBorder="1">
      <alignment vertical="center"/>
    </xf>
    <xf numFmtId="0" fontId="7" fillId="4" borderId="28" xfId="2" applyFont="1" applyBorder="1">
      <alignment vertical="center"/>
    </xf>
    <xf numFmtId="0" fontId="7" fillId="4" borderId="29" xfId="2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10" fillId="4" borderId="9" xfId="2" applyFont="1" applyBorder="1">
      <alignment vertical="center"/>
    </xf>
    <xf numFmtId="0" fontId="5" fillId="0" borderId="0" xfId="3" applyFont="1" applyFill="1">
      <alignment vertical="center"/>
    </xf>
    <xf numFmtId="0" fontId="9" fillId="0" borderId="0" xfId="3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5" borderId="0" xfId="3" applyFont="1" applyAlignment="1">
      <alignment horizontal="center" vertical="center"/>
    </xf>
    <xf numFmtId="0" fontId="7" fillId="5" borderId="0" xfId="3" applyFont="1" applyAlignment="1">
      <alignment horizontal="center" vertical="center"/>
    </xf>
    <xf numFmtId="0" fontId="11" fillId="2" borderId="6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1" fillId="2" borderId="1" xfId="1" applyFont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5" borderId="0" xfId="3" applyAlignment="1">
      <alignment horizontal="center" vertical="center"/>
    </xf>
    <xf numFmtId="0" fontId="12" fillId="0" borderId="0" xfId="0" applyFont="1">
      <alignment vertical="center"/>
    </xf>
  </cellXfs>
  <cellStyles count="4">
    <cellStyle name="나쁨" xfId="3" builtinId="27"/>
    <cellStyle name="셀 확인" xfId="1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E10" zoomScale="130" zoomScaleNormal="130" workbookViewId="0">
      <selection activeCell="O22" sqref="O22"/>
    </sheetView>
  </sheetViews>
  <sheetFormatPr defaultRowHeight="16.5" x14ac:dyDescent="0.3"/>
  <cols>
    <col min="6" max="6" width="6.25" customWidth="1"/>
    <col min="7" max="7" width="30.125" customWidth="1"/>
    <col min="12" max="12" width="15.25" customWidth="1"/>
    <col min="17" max="17" width="30.75" customWidth="1"/>
  </cols>
  <sheetData>
    <row r="1" spans="1:24" ht="42.75" customHeight="1" thickTop="1" thickBot="1" x14ac:dyDescent="0.35">
      <c r="A1" s="26" t="s">
        <v>4</v>
      </c>
      <c r="B1" s="26"/>
      <c r="C1" s="26"/>
      <c r="D1" s="26"/>
      <c r="E1" s="26"/>
      <c r="G1" s="33" t="s">
        <v>15</v>
      </c>
      <c r="H1" s="31"/>
      <c r="I1" s="31"/>
      <c r="J1" s="32"/>
      <c r="L1" s="30" t="s">
        <v>20</v>
      </c>
      <c r="M1" s="31"/>
      <c r="N1" s="31"/>
      <c r="O1" s="32"/>
      <c r="Q1" s="37" t="s">
        <v>21</v>
      </c>
      <c r="R1" s="26"/>
      <c r="S1" s="26"/>
      <c r="T1" s="26"/>
      <c r="U1" s="26"/>
      <c r="V1" s="26"/>
      <c r="W1" s="26"/>
      <c r="X1" s="26"/>
    </row>
    <row r="2" spans="1:24" ht="17.25" thickTop="1" x14ac:dyDescent="0.3">
      <c r="A2" s="28" t="s">
        <v>8</v>
      </c>
      <c r="B2" s="29"/>
      <c r="C2" s="1" t="s">
        <v>5</v>
      </c>
      <c r="D2" s="27" t="s">
        <v>3</v>
      </c>
      <c r="E2" s="27"/>
      <c r="G2" t="s">
        <v>9</v>
      </c>
      <c r="H2">
        <v>1140</v>
      </c>
      <c r="J2" t="s">
        <v>12</v>
      </c>
      <c r="O2" s="22" t="s">
        <v>12</v>
      </c>
    </row>
    <row r="3" spans="1:24" x14ac:dyDescent="0.3">
      <c r="A3" t="s">
        <v>1</v>
      </c>
      <c r="B3">
        <v>969</v>
      </c>
      <c r="C3">
        <f>C6/B3</f>
        <v>0.31166150670794635</v>
      </c>
      <c r="D3" s="25">
        <f>C3*100</f>
        <v>31.166150670794636</v>
      </c>
      <c r="E3" s="25"/>
      <c r="G3" t="s">
        <v>10</v>
      </c>
      <c r="H3">
        <v>585</v>
      </c>
      <c r="I3">
        <f>H3/H2</f>
        <v>0.51315789473684215</v>
      </c>
      <c r="J3">
        <f>I3*100</f>
        <v>51.315789473684212</v>
      </c>
      <c r="L3" t="s">
        <v>18</v>
      </c>
      <c r="M3">
        <v>684</v>
      </c>
      <c r="Q3" s="4" t="s">
        <v>22</v>
      </c>
      <c r="R3">
        <v>90</v>
      </c>
      <c r="U3" s="5" t="s">
        <v>23</v>
      </c>
      <c r="V3" s="6"/>
      <c r="W3" s="6"/>
      <c r="X3" s="7"/>
    </row>
    <row r="4" spans="1:24" x14ac:dyDescent="0.3">
      <c r="A4" t="s">
        <v>0</v>
      </c>
      <c r="B4">
        <v>365</v>
      </c>
      <c r="G4" t="s">
        <v>11</v>
      </c>
      <c r="H4">
        <f>H2-H3</f>
        <v>555</v>
      </c>
      <c r="I4">
        <f>H4/H2</f>
        <v>0.48684210526315791</v>
      </c>
      <c r="J4">
        <f>I4*100</f>
        <v>48.684210526315788</v>
      </c>
      <c r="L4" t="s">
        <v>17</v>
      </c>
      <c r="M4">
        <v>86</v>
      </c>
      <c r="N4">
        <f>M4/M3</f>
        <v>0.12573099415204678</v>
      </c>
      <c r="O4">
        <f>N4*100</f>
        <v>12.573099415204677</v>
      </c>
      <c r="Q4" s="4" t="s">
        <v>16</v>
      </c>
      <c r="R4">
        <v>15</v>
      </c>
      <c r="S4" s="25">
        <f>R4+R5+R6</f>
        <v>36</v>
      </c>
      <c r="T4" s="25">
        <f>R3-S4</f>
        <v>54</v>
      </c>
      <c r="U4" s="38">
        <f>T4/2</f>
        <v>27</v>
      </c>
      <c r="V4" s="39"/>
      <c r="W4" s="39"/>
      <c r="X4" s="40"/>
    </row>
    <row r="5" spans="1:24" x14ac:dyDescent="0.3">
      <c r="A5" s="3" t="s">
        <v>2</v>
      </c>
      <c r="B5" s="2"/>
      <c r="Q5" s="4" t="s">
        <v>24</v>
      </c>
      <c r="R5">
        <v>10</v>
      </c>
      <c r="S5" s="25"/>
      <c r="T5" s="25"/>
      <c r="U5" s="41"/>
      <c r="V5" s="42"/>
      <c r="W5" s="42"/>
      <c r="X5" s="43"/>
    </row>
    <row r="6" spans="1:24" ht="17.25" thickBot="1" x14ac:dyDescent="0.35">
      <c r="A6" s="23">
        <f>B3-B4</f>
        <v>604</v>
      </c>
      <c r="B6" s="24"/>
      <c r="C6">
        <f>A6/2</f>
        <v>302</v>
      </c>
      <c r="G6" t="s">
        <v>13</v>
      </c>
      <c r="H6">
        <v>525</v>
      </c>
      <c r="I6" t="s">
        <v>12</v>
      </c>
      <c r="L6" t="s">
        <v>19</v>
      </c>
      <c r="M6">
        <v>951.5</v>
      </c>
      <c r="Q6" s="8" t="s">
        <v>25</v>
      </c>
      <c r="R6">
        <v>11</v>
      </c>
      <c r="S6" s="25"/>
      <c r="T6" s="25"/>
      <c r="U6" s="44"/>
      <c r="V6" s="45"/>
      <c r="W6" s="45"/>
      <c r="X6" s="46"/>
    </row>
    <row r="7" spans="1:24" x14ac:dyDescent="0.3">
      <c r="G7" t="s">
        <v>14</v>
      </c>
      <c r="H7">
        <f>J4/H6</f>
        <v>9.2731829573934832E-2</v>
      </c>
      <c r="I7">
        <f>H7*100</f>
        <v>9.2731829573934839</v>
      </c>
      <c r="L7" t="s">
        <v>17</v>
      </c>
      <c r="M7">
        <v>86</v>
      </c>
      <c r="N7">
        <f>M7/M6</f>
        <v>9.0383604834471887E-2</v>
      </c>
      <c r="O7">
        <f>N7*100</f>
        <v>9.0383604834471889</v>
      </c>
      <c r="Q7" s="47" t="s">
        <v>26</v>
      </c>
      <c r="R7" s="48"/>
      <c r="S7" s="48"/>
      <c r="T7" s="49"/>
    </row>
    <row r="8" spans="1:24" x14ac:dyDescent="0.3">
      <c r="A8" s="28" t="s">
        <v>6</v>
      </c>
      <c r="B8" s="29"/>
      <c r="Q8" s="9" t="s">
        <v>27</v>
      </c>
      <c r="R8" s="10">
        <v>800</v>
      </c>
      <c r="S8" s="5" t="s">
        <v>28</v>
      </c>
      <c r="T8" s="11" t="s">
        <v>29</v>
      </c>
    </row>
    <row r="9" spans="1:24" x14ac:dyDescent="0.3">
      <c r="A9" t="s">
        <v>0</v>
      </c>
      <c r="B9">
        <v>455</v>
      </c>
      <c r="C9">
        <f>C11/B3</f>
        <v>0.26522187822497423</v>
      </c>
      <c r="D9" s="25">
        <f>C9*100</f>
        <v>26.522187822497422</v>
      </c>
      <c r="E9" s="25"/>
      <c r="H9">
        <v>645</v>
      </c>
      <c r="I9">
        <f>H9/H2</f>
        <v>0.56578947368421051</v>
      </c>
      <c r="J9">
        <f>I9*100</f>
        <v>56.578947368421048</v>
      </c>
      <c r="L9" t="s">
        <v>39</v>
      </c>
      <c r="M9">
        <f>266+260</f>
        <v>526</v>
      </c>
      <c r="Q9" s="12" t="s">
        <v>30</v>
      </c>
      <c r="R9" s="10">
        <v>600</v>
      </c>
      <c r="S9" s="10">
        <f>R9/R8</f>
        <v>0.75</v>
      </c>
      <c r="T9" s="13">
        <f>S9*100</f>
        <v>75</v>
      </c>
      <c r="V9" s="20"/>
      <c r="W9" s="21"/>
      <c r="X9" s="21"/>
    </row>
    <row r="10" spans="1:24" x14ac:dyDescent="0.3">
      <c r="A10" s="3" t="s">
        <v>2</v>
      </c>
      <c r="B10" s="2"/>
      <c r="H10">
        <f>J9/H9</f>
        <v>8.771929824561403E-2</v>
      </c>
      <c r="I10">
        <f>H10*100</f>
        <v>8.7719298245614024</v>
      </c>
      <c r="L10" s="25" t="s">
        <v>40</v>
      </c>
      <c r="M10">
        <f>M3-M9</f>
        <v>158</v>
      </c>
      <c r="Q10" s="34" t="s">
        <v>31</v>
      </c>
      <c r="R10" s="35"/>
      <c r="S10" s="35"/>
      <c r="T10" s="36"/>
      <c r="V10" s="21"/>
      <c r="W10" s="21"/>
      <c r="X10" s="21"/>
    </row>
    <row r="11" spans="1:24" x14ac:dyDescent="0.3">
      <c r="A11" s="23">
        <f>B3-B9</f>
        <v>514</v>
      </c>
      <c r="B11" s="24"/>
      <c r="C11">
        <f>A11/2</f>
        <v>257</v>
      </c>
      <c r="L11" s="25"/>
      <c r="M11">
        <f>M10/2</f>
        <v>79</v>
      </c>
      <c r="N11">
        <f>M11/M6</f>
        <v>8.3026799789805567E-2</v>
      </c>
      <c r="O11">
        <f>N11*100</f>
        <v>8.3026799789805565</v>
      </c>
      <c r="Q11" s="14" t="s">
        <v>32</v>
      </c>
      <c r="R11" s="10">
        <v>1903</v>
      </c>
      <c r="S11" s="10"/>
      <c r="T11" s="13"/>
      <c r="V11" s="21"/>
      <c r="W11" s="21"/>
      <c r="X11" s="21"/>
    </row>
    <row r="12" spans="1:24" x14ac:dyDescent="0.3">
      <c r="L12" s="50" t="s">
        <v>41</v>
      </c>
      <c r="M12" s="50"/>
      <c r="N12" s="50"/>
      <c r="O12" s="50"/>
      <c r="Q12" s="15" t="s">
        <v>33</v>
      </c>
      <c r="R12" s="10">
        <f>R11/4</f>
        <v>475.75</v>
      </c>
      <c r="S12" s="10"/>
      <c r="T12" s="13"/>
    </row>
    <row r="13" spans="1:24" ht="17.25" thickBot="1" x14ac:dyDescent="0.35">
      <c r="A13" s="28" t="s">
        <v>7</v>
      </c>
      <c r="B13" s="29"/>
      <c r="L13" t="s">
        <v>39</v>
      </c>
      <c r="M13">
        <f>248+242</f>
        <v>490</v>
      </c>
      <c r="Q13" s="16" t="s">
        <v>34</v>
      </c>
      <c r="R13" s="17">
        <f>R12*S9</f>
        <v>356.8125</v>
      </c>
      <c r="S13" s="17">
        <f>R13*2</f>
        <v>713.625</v>
      </c>
      <c r="T13" s="18"/>
    </row>
    <row r="14" spans="1:24" x14ac:dyDescent="0.3">
      <c r="A14" t="s">
        <v>0</v>
      </c>
      <c r="B14">
        <v>217</v>
      </c>
      <c r="C14">
        <f>C16/B3</f>
        <v>0.38802889576883387</v>
      </c>
      <c r="D14" s="25">
        <f>C14*100</f>
        <v>38.802889576883388</v>
      </c>
      <c r="E14" s="25"/>
      <c r="L14" s="25" t="s">
        <v>40</v>
      </c>
      <c r="M14">
        <f>M3-M13</f>
        <v>194</v>
      </c>
    </row>
    <row r="15" spans="1:24" x14ac:dyDescent="0.3">
      <c r="A15" s="3" t="s">
        <v>2</v>
      </c>
      <c r="B15" s="2"/>
      <c r="L15" s="25"/>
      <c r="M15">
        <f>M14/2</f>
        <v>97</v>
      </c>
      <c r="N15">
        <f>M15/M3</f>
        <v>0.14181286549707603</v>
      </c>
      <c r="O15">
        <f>N15*100</f>
        <v>14.181286549707602</v>
      </c>
      <c r="Q15" s="19" t="s">
        <v>32</v>
      </c>
      <c r="R15" s="25">
        <v>1903</v>
      </c>
      <c r="S15" s="25"/>
      <c r="T15" s="25"/>
      <c r="U15" s="25"/>
    </row>
    <row r="16" spans="1:24" x14ac:dyDescent="0.3">
      <c r="A16" s="23">
        <f>B3-B14</f>
        <v>752</v>
      </c>
      <c r="B16" s="24"/>
      <c r="C16">
        <f>A16/2</f>
        <v>376</v>
      </c>
      <c r="L16" s="50" t="s">
        <v>42</v>
      </c>
      <c r="M16" s="50"/>
      <c r="N16" s="50"/>
      <c r="O16" s="50"/>
      <c r="Q16" s="19" t="s">
        <v>35</v>
      </c>
      <c r="R16">
        <v>3</v>
      </c>
      <c r="S16">
        <v>2</v>
      </c>
      <c r="T16">
        <v>1</v>
      </c>
      <c r="U16">
        <v>4</v>
      </c>
    </row>
    <row r="17" spans="12:21" x14ac:dyDescent="0.3">
      <c r="L17" t="s">
        <v>39</v>
      </c>
      <c r="M17">
        <f>296+290</f>
        <v>586</v>
      </c>
      <c r="Q17" s="19" t="s">
        <v>36</v>
      </c>
      <c r="R17">
        <f>R15/R16</f>
        <v>634.33333333333337</v>
      </c>
      <c r="S17">
        <f>R15/S16</f>
        <v>951.5</v>
      </c>
      <c r="T17">
        <f>R15/T16</f>
        <v>1903</v>
      </c>
      <c r="U17">
        <f>R15/U16</f>
        <v>475.75</v>
      </c>
    </row>
    <row r="18" spans="12:21" x14ac:dyDescent="0.3">
      <c r="L18" s="25" t="s">
        <v>40</v>
      </c>
      <c r="M18" s="51">
        <f>M3-M17</f>
        <v>98</v>
      </c>
      <c r="R18">
        <f>R17/R15</f>
        <v>0.33333333333333337</v>
      </c>
      <c r="S18">
        <f>S17/R15</f>
        <v>0.5</v>
      </c>
      <c r="T18">
        <f>T17/R15</f>
        <v>1</v>
      </c>
      <c r="U18">
        <f>U17/R15</f>
        <v>0.25</v>
      </c>
    </row>
    <row r="19" spans="12:21" x14ac:dyDescent="0.3">
      <c r="L19" s="25"/>
      <c r="M19">
        <f>M18/2</f>
        <v>49</v>
      </c>
      <c r="N19">
        <f>M19/M3</f>
        <v>7.1637426900584791E-2</v>
      </c>
      <c r="O19">
        <f>N19*100</f>
        <v>7.1637426900584789</v>
      </c>
      <c r="Q19" s="19" t="s">
        <v>37</v>
      </c>
      <c r="R19">
        <f>R18*100</f>
        <v>33.333333333333336</v>
      </c>
      <c r="S19">
        <f>S18*100</f>
        <v>50</v>
      </c>
      <c r="T19">
        <f>T18*100</f>
        <v>100</v>
      </c>
      <c r="U19">
        <f>U18*100</f>
        <v>25</v>
      </c>
    </row>
    <row r="20" spans="12:21" x14ac:dyDescent="0.3">
      <c r="L20" s="50" t="s">
        <v>43</v>
      </c>
      <c r="M20" s="50"/>
      <c r="N20" s="50"/>
      <c r="O20" s="50"/>
      <c r="Q20" s="19" t="s">
        <v>38</v>
      </c>
      <c r="R20">
        <f>R17*S9</f>
        <v>475.75</v>
      </c>
      <c r="S20">
        <f>S17*S9</f>
        <v>713.625</v>
      </c>
      <c r="T20">
        <f>T17*S9</f>
        <v>1427.25</v>
      </c>
      <c r="U20">
        <f>U17*S9</f>
        <v>356.8125</v>
      </c>
    </row>
    <row r="21" spans="12:21" x14ac:dyDescent="0.3">
      <c r="L21" t="s">
        <v>18</v>
      </c>
      <c r="M21">
        <v>1178</v>
      </c>
    </row>
    <row r="22" spans="12:21" x14ac:dyDescent="0.3">
      <c r="L22" t="s">
        <v>44</v>
      </c>
      <c r="M22">
        <f>248+242+242+242</f>
        <v>974</v>
      </c>
    </row>
    <row r="23" spans="12:21" x14ac:dyDescent="0.3">
      <c r="L23" s="25" t="s">
        <v>40</v>
      </c>
      <c r="M23">
        <f>M21-M22</f>
        <v>204</v>
      </c>
    </row>
    <row r="24" spans="12:21" x14ac:dyDescent="0.3">
      <c r="L24" s="25"/>
      <c r="M24">
        <f>M23/2</f>
        <v>102</v>
      </c>
      <c r="N24">
        <f>M24/M21</f>
        <v>8.6587436332767401E-2</v>
      </c>
      <c r="O24">
        <f>N24*100</f>
        <v>8.6587436332767407</v>
      </c>
    </row>
    <row r="25" spans="12:21" x14ac:dyDescent="0.3">
      <c r="L25" s="50" t="s">
        <v>45</v>
      </c>
      <c r="M25" s="50"/>
      <c r="N25" s="50"/>
      <c r="O25" s="50"/>
    </row>
    <row r="26" spans="12:21" x14ac:dyDescent="0.3">
      <c r="L26" t="s">
        <v>44</v>
      </c>
      <c r="M26">
        <f>272+266+266+266</f>
        <v>1070</v>
      </c>
    </row>
    <row r="27" spans="12:21" x14ac:dyDescent="0.3">
      <c r="L27" s="25" t="s">
        <v>40</v>
      </c>
      <c r="M27">
        <f>M21-M26</f>
        <v>108</v>
      </c>
    </row>
    <row r="28" spans="12:21" x14ac:dyDescent="0.3">
      <c r="L28" s="25"/>
      <c r="M28">
        <f>M27/2</f>
        <v>54</v>
      </c>
      <c r="N28">
        <f>M28/M21</f>
        <v>4.5840407470288627E-2</v>
      </c>
      <c r="O28">
        <f>N28*100</f>
        <v>4.5840407470288627</v>
      </c>
    </row>
    <row r="29" spans="12:21" x14ac:dyDescent="0.3">
      <c r="L29" s="50" t="s">
        <v>46</v>
      </c>
      <c r="M29" s="50"/>
      <c r="N29" s="50"/>
      <c r="O29" s="50"/>
    </row>
    <row r="30" spans="12:21" x14ac:dyDescent="0.3">
      <c r="L30" t="s">
        <v>44</v>
      </c>
      <c r="M30">
        <f>296+290+290+290</f>
        <v>1166</v>
      </c>
    </row>
    <row r="31" spans="12:21" x14ac:dyDescent="0.3">
      <c r="L31" s="25" t="s">
        <v>40</v>
      </c>
      <c r="M31">
        <f>M21-M30</f>
        <v>12</v>
      </c>
    </row>
    <row r="32" spans="12:21" x14ac:dyDescent="0.3">
      <c r="L32" s="25"/>
      <c r="M32">
        <f>M31/2</f>
        <v>6</v>
      </c>
      <c r="N32">
        <f>M32/M21</f>
        <v>5.0933786078098476E-3</v>
      </c>
      <c r="O32">
        <f>N32*100</f>
        <v>0.50933786078098475</v>
      </c>
    </row>
  </sheetData>
  <mergeCells count="31">
    <mergeCell ref="L31:L32"/>
    <mergeCell ref="L29:O29"/>
    <mergeCell ref="L20:O20"/>
    <mergeCell ref="L23:L24"/>
    <mergeCell ref="L25:O25"/>
    <mergeCell ref="L27:L28"/>
    <mergeCell ref="L14:L15"/>
    <mergeCell ref="L12:O12"/>
    <mergeCell ref="L16:O16"/>
    <mergeCell ref="L18:L19"/>
    <mergeCell ref="Q10:T10"/>
    <mergeCell ref="R15:U15"/>
    <mergeCell ref="Q1:X1"/>
    <mergeCell ref="U4:X6"/>
    <mergeCell ref="S4:S6"/>
    <mergeCell ref="T4:T6"/>
    <mergeCell ref="Q7:T7"/>
    <mergeCell ref="L1:O1"/>
    <mergeCell ref="G1:J1"/>
    <mergeCell ref="A11:B11"/>
    <mergeCell ref="D9:E9"/>
    <mergeCell ref="A13:B13"/>
    <mergeCell ref="L10:L11"/>
    <mergeCell ref="A16:B16"/>
    <mergeCell ref="D14:E14"/>
    <mergeCell ref="A1:E1"/>
    <mergeCell ref="A6:B6"/>
    <mergeCell ref="D2:E2"/>
    <mergeCell ref="D3:E3"/>
    <mergeCell ref="A8:B8"/>
    <mergeCell ref="A2:B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김소진</dc:creator>
  <cp:lastModifiedBy>김소진</cp:lastModifiedBy>
  <dcterms:created xsi:type="dcterms:W3CDTF">2020-07-12T07:52:43Z</dcterms:created>
  <dcterms:modified xsi:type="dcterms:W3CDTF">2020-07-14T14:47:15Z</dcterms:modified>
</cp:coreProperties>
</file>